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20" windowHeight="11892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PRIHODA'!$A$1:$I$52</definedName>
  </definedNames>
  <calcPr fullCalcOnLoad="1"/>
</workbook>
</file>

<file path=xl/sharedStrings.xml><?xml version="1.0" encoding="utf-8"?>
<sst xmlns="http://schemas.openxmlformats.org/spreadsheetml/2006/main" count="156" uniqueCount="109">
  <si>
    <t>PRIHODI POSLOVANJA</t>
  </si>
  <si>
    <t>PRIHODI OD NEFINANCIJSKE IMOVINE</t>
  </si>
  <si>
    <t>RASHODI  POSLOVANJA</t>
  </si>
  <si>
    <t>RASHODI ZA NEFINANCIJSKU IMOVINU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</si>
  <si>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</si>
  <si>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</si>
  <si>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</si>
  <si>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</si>
  <si>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</si>
  <si>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</si>
  <si>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</si>
  <si>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</si>
  <si>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</si>
  <si>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</si>
  <si>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</si>
  <si>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</si>
  <si>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</si>
  <si>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</si>
  <si>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</si>
  <si>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</si>
  <si>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2015.</t>
  </si>
  <si>
    <t>Ukupno prihodi i primici za 2015.</t>
  </si>
  <si>
    <t>2016.</t>
  </si>
  <si>
    <t>Ukupno prihodi i primici za 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</si>
  <si>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</si>
  <si>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</si>
  <si>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</si>
  <si>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</si>
  <si>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</si>
  <si>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</si>
  <si>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</si>
  <si>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</si>
  <si>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</si>
  <si>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</si>
  <si>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</si>
  <si>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</si>
  <si>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</si>
  <si>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</si>
  <si>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</si>
  <si>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</si>
  <si>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</si>
  <si>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</si>
  <si>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</si>
  <si>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PROJEKCIJA PLANA ZA 2016.</t>
  </si>
  <si>
    <t>OPĆI DIO</t>
  </si>
  <si>
    <t>PRIHODI UKUPNO</t>
  </si>
  <si>
    <t>RASHODI UKUPNO</t>
  </si>
  <si>
    <t>A</t>
  </si>
  <si>
    <t>K</t>
  </si>
  <si>
    <t>Plaće za redovan rad</t>
  </si>
  <si>
    <t>Plaće za prekovremeni rad</t>
  </si>
  <si>
    <t>Plaće za posebne uvjete rada</t>
  </si>
  <si>
    <t>Doprinosi za obvezno zdr.osiguranje</t>
  </si>
  <si>
    <t>Doprinosi za obv.osig.u slučaju nezaposlenosti</t>
  </si>
  <si>
    <t>Službena putovanja</t>
  </si>
  <si>
    <t>Naknade za prijevoz, rad na terenu</t>
  </si>
  <si>
    <t>Stručno usavršavanje zaposlenika</t>
  </si>
  <si>
    <t>Ostale naknade zaposlenima</t>
  </si>
  <si>
    <t>Uredski mater.i ost.mater.rashodi</t>
  </si>
  <si>
    <t>Energija</t>
  </si>
  <si>
    <t>Mater.i dijelovi za tekuće i invest.održ.</t>
  </si>
  <si>
    <t>Sitni inventar i auto-gume</t>
  </si>
  <si>
    <t>Služb.radna i zaštitna odjeća i obuća</t>
  </si>
  <si>
    <t>Usluge telefona,pošte i prijevoza</t>
  </si>
  <si>
    <t>Usluge tekućeg i invest.održavanja</t>
  </si>
  <si>
    <t>Komunalne usluge</t>
  </si>
  <si>
    <t>Zdravstvene i veterinarske usluge</t>
  </si>
  <si>
    <t>Intelektualne i osobne usluge</t>
  </si>
  <si>
    <t>Računalne usluge</t>
  </si>
  <si>
    <t>Ostale usluge</t>
  </si>
  <si>
    <t>Naknade osobama izvan radnog odnosa</t>
  </si>
  <si>
    <t>Naknade ost.trošk.osobama izvan rad.odnosa</t>
  </si>
  <si>
    <t>Premije osiguranja</t>
  </si>
  <si>
    <t>Reprezentacija</t>
  </si>
  <si>
    <t>Članarine</t>
  </si>
  <si>
    <t>Naknade i pristojbe</t>
  </si>
  <si>
    <t>Bankarske usluge i usluge pl.prometa</t>
  </si>
  <si>
    <t>Uredska oprema i namještaj</t>
  </si>
  <si>
    <t>Komunikacijska oprema</t>
  </si>
  <si>
    <t>Uređaji, strojevi i oprema za ost.namjene</t>
  </si>
  <si>
    <t>Opći prihodi i primici- županijski proračun</t>
  </si>
  <si>
    <t>Opći prihodi i primici- državni proračun</t>
  </si>
  <si>
    <t>Rashodi za plaće zaposlenika</t>
  </si>
  <si>
    <t>UKUPNO:</t>
  </si>
  <si>
    <t>Rashodi za dodatna ulaganja na nefinancijskoj imovini</t>
  </si>
  <si>
    <t>Dodatna ulaganja na građevinskim objektima</t>
  </si>
  <si>
    <t>Financiranje materijalnih troškova</t>
  </si>
  <si>
    <t xml:space="preserve"> </t>
  </si>
  <si>
    <t>Dogradnja škole i dvorane</t>
  </si>
  <si>
    <t>Zakupnini i najamnine</t>
  </si>
  <si>
    <t>Usluge informiranja i promidžbe</t>
  </si>
  <si>
    <t>Tekuće pomoći-sredstva  EU</t>
  </si>
  <si>
    <t>Nabava opreme / DNŽ</t>
  </si>
  <si>
    <t>DNŽ-Plan tekućeg i inv.održavanja</t>
  </si>
  <si>
    <t>Tekuće pomoći-sredstva EU</t>
  </si>
  <si>
    <t>Tekuće pomoći - sredstva EU</t>
  </si>
  <si>
    <t>/državni,županijski /</t>
  </si>
  <si>
    <t>Dodatna ulaganja na građevinskim objektima/lift/invalidi/</t>
  </si>
  <si>
    <t>RAZLIKA - VIŠAK /-EU projekt-tri godine</t>
  </si>
  <si>
    <t>SŠ ANDRIJE KAČIĆA MIOŠIĆA</t>
  </si>
  <si>
    <t>Srednje školstvo</t>
  </si>
  <si>
    <t>PRIJEDLOG PLANA ZA 2015.</t>
  </si>
  <si>
    <t>PROJEKCIJA PLANA ZA 2017.</t>
  </si>
  <si>
    <t>Prijedlog plana 
za 2015.</t>
  </si>
  <si>
    <t>Projekcija plana
za 2016.</t>
  </si>
  <si>
    <t>Projekcija plana 
za 2017.</t>
  </si>
  <si>
    <t>2017.</t>
  </si>
  <si>
    <t>Ukupno prihodi i primici za 2017.</t>
  </si>
  <si>
    <t>PRIJEDLOG FINANCIJSKOG PLANA SŠ FRA ANDRIJE KAČIĆA MIOŠIĆA  ZA 2015. I                                                                                                                                                PROJEKCIJA PLANA ZA  2016. I 2017. GODINU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</si>
</sst>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"/>
    <numFmt numFmtId="179" formatCode="&quot;Da&quot;;&quot;Da&quot;;&quot;Ne&quot;"/>
    <numFmt numFmtId="180" formatCode="&quot;Istinito&quot;;&quot;Istinito&quot;;&quot;Neistinito&quot;"/>
    <numFmt numFmtId="181" formatCode="&quot;Uključeno&quot;;&quot;Uključeno&quot;;&quot;Isključeno&quot;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0" fillId="44" borderId="7" applyNumberFormat="0" applyAlignment="0" applyProtection="0"/>
    <xf numFmtId="0" fontId="51" fillId="44" borderId="8" applyNumberFormat="0" applyAlignment="0" applyProtection="0"/>
    <xf numFmtId="0" fontId="15" fillId="0" borderId="9" applyNumberFormat="0" applyFill="0" applyAlignment="0" applyProtection="0"/>
    <xf numFmtId="0" fontId="52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9" fillId="47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92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1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3" fontId="34" fillId="0" borderId="41" xfId="0" applyNumberFormat="1" applyFont="1" applyBorder="1" applyAlignment="1">
      <alignment horizontal="right"/>
    </xf>
    <xf numFmtId="0" fontId="34" fillId="0" borderId="24" xfId="0" applyFont="1" applyBorder="1" applyAlignment="1" quotePrefix="1">
      <alignment horizontal="left"/>
    </xf>
    <xf numFmtId="0" fontId="34" fillId="0" borderId="24" xfId="0" applyNumberFormat="1" applyFont="1" applyFill="1" applyBorder="1" applyAlignment="1" applyProtection="1">
      <alignment wrapText="1"/>
      <protection/>
    </xf>
    <xf numFmtId="0" fontId="36" fillId="0" borderId="24" xfId="0" applyNumberFormat="1" applyFont="1" applyFill="1" applyBorder="1" applyAlignment="1" applyProtection="1">
      <alignment horizontal="center" wrapText="1"/>
      <protection/>
    </xf>
    <xf numFmtId="0" fontId="35" fillId="0" borderId="2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2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36" borderId="0" xfId="0" applyNumberFormat="1" applyFont="1" applyFill="1" applyBorder="1" applyAlignment="1" applyProtection="1">
      <alignment horizontal="center"/>
      <protection/>
    </xf>
    <xf numFmtId="0" fontId="27" fillId="36" borderId="0" xfId="0" applyNumberFormat="1" applyFont="1" applyFill="1" applyBorder="1" applyAlignment="1" applyProtection="1">
      <alignment wrapText="1"/>
      <protection/>
    </xf>
    <xf numFmtId="3" fontId="27" fillId="36" borderId="0" xfId="0" applyNumberFormat="1" applyFont="1" applyFill="1" applyBorder="1" applyAlignment="1" applyProtection="1">
      <alignment/>
      <protection/>
    </xf>
    <xf numFmtId="0" fontId="25" fillId="50" borderId="0" xfId="0" applyNumberFormat="1" applyFont="1" applyFill="1" applyBorder="1" applyAlignment="1" applyProtection="1">
      <alignment horizontal="center"/>
      <protection/>
    </xf>
    <xf numFmtId="0" fontId="25" fillId="50" borderId="0" xfId="0" applyNumberFormat="1" applyFont="1" applyFill="1" applyBorder="1" applyAlignment="1" applyProtection="1">
      <alignment wrapText="1"/>
      <protection/>
    </xf>
    <xf numFmtId="3" fontId="25" fillId="50" borderId="0" xfId="0" applyNumberFormat="1" applyFont="1" applyFill="1" applyBorder="1" applyAlignment="1" applyProtection="1">
      <alignment/>
      <protection/>
    </xf>
    <xf numFmtId="0" fontId="27" fillId="21" borderId="0" xfId="0" applyNumberFormat="1" applyFont="1" applyFill="1" applyBorder="1" applyAlignment="1" applyProtection="1">
      <alignment wrapText="1"/>
      <protection/>
    </xf>
    <xf numFmtId="3" fontId="27" fillId="21" borderId="0" xfId="0" applyNumberFormat="1" applyFont="1" applyFill="1" applyBorder="1" applyAlignment="1" applyProtection="1">
      <alignment/>
      <protection/>
    </xf>
    <xf numFmtId="0" fontId="27" fillId="21" borderId="0" xfId="0" applyNumberFormat="1" applyFont="1" applyFill="1" applyBorder="1" applyAlignment="1" applyProtection="1">
      <alignment horizontal="left" wrapText="1"/>
      <protection/>
    </xf>
    <xf numFmtId="3" fontId="27" fillId="21" borderId="0" xfId="0" applyNumberFormat="1" applyFont="1" applyFill="1" applyBorder="1" applyAlignment="1" applyProtection="1">
      <alignment horizontal="left"/>
      <protection/>
    </xf>
    <xf numFmtId="3" fontId="27" fillId="21" borderId="0" xfId="0" applyNumberFormat="1" applyFont="1" applyFill="1" applyBorder="1" applyAlignment="1" applyProtection="1">
      <alignment horizontal="right"/>
      <protection/>
    </xf>
    <xf numFmtId="3" fontId="25" fillId="0" borderId="0" xfId="0" applyNumberFormat="1" applyFont="1" applyFill="1" applyBorder="1" applyAlignment="1" applyProtection="1">
      <alignment horizontal="center"/>
      <protection/>
    </xf>
    <xf numFmtId="3" fontId="25" fillId="0" borderId="0" xfId="0" applyNumberFormat="1" applyFont="1" applyFill="1" applyBorder="1" applyAlignment="1" applyProtection="1">
      <alignment wrapText="1"/>
      <protection/>
    </xf>
    <xf numFmtId="0" fontId="27" fillId="51" borderId="0" xfId="0" applyNumberFormat="1" applyFont="1" applyFill="1" applyBorder="1" applyAlignment="1" applyProtection="1">
      <alignment horizontal="center"/>
      <protection/>
    </xf>
    <xf numFmtId="0" fontId="27" fillId="51" borderId="0" xfId="0" applyNumberFormat="1" applyFont="1" applyFill="1" applyBorder="1" applyAlignment="1" applyProtection="1">
      <alignment wrapText="1"/>
      <protection/>
    </xf>
    <xf numFmtId="3" fontId="27" fillId="51" borderId="0" xfId="0" applyNumberFormat="1" applyFont="1" applyFill="1" applyBorder="1" applyAlignment="1" applyProtection="1">
      <alignment/>
      <protection/>
    </xf>
    <xf numFmtId="0" fontId="27" fillId="51" borderId="0" xfId="0" applyNumberFormat="1" applyFont="1" applyFill="1" applyBorder="1" applyAlignment="1" applyProtection="1">
      <alignment horizontal="left" wrapText="1"/>
      <protection/>
    </xf>
    <xf numFmtId="3" fontId="27" fillId="51" borderId="0" xfId="0" applyNumberFormat="1" applyFont="1" applyFill="1" applyBorder="1" applyAlignment="1" applyProtection="1">
      <alignment horizontal="right"/>
      <protection/>
    </xf>
    <xf numFmtId="0" fontId="27" fillId="21" borderId="0" xfId="0" applyNumberFormat="1" applyFont="1" applyFill="1" applyBorder="1" applyAlignment="1" applyProtection="1">
      <alignment horizontal="left"/>
      <protection/>
    </xf>
    <xf numFmtId="3" fontId="27" fillId="21" borderId="0" xfId="0" applyNumberFormat="1" applyFont="1" applyFill="1" applyBorder="1" applyAlignment="1" applyProtection="1">
      <alignment wrapText="1"/>
      <protection/>
    </xf>
    <xf numFmtId="3" fontId="27" fillId="36" borderId="0" xfId="0" applyNumberFormat="1" applyFont="1" applyFill="1" applyBorder="1" applyAlignment="1" applyProtection="1">
      <alignment horizontal="center"/>
      <protection/>
    </xf>
    <xf numFmtId="3" fontId="27" fillId="36" borderId="0" xfId="0" applyNumberFormat="1" applyFont="1" applyFill="1" applyBorder="1" applyAlignment="1" applyProtection="1">
      <alignment wrapText="1"/>
      <protection/>
    </xf>
    <xf numFmtId="3" fontId="27" fillId="51" borderId="0" xfId="0" applyNumberFormat="1" applyFont="1" applyFill="1" applyBorder="1" applyAlignment="1" applyProtection="1">
      <alignment horizontal="center"/>
      <protection/>
    </xf>
    <xf numFmtId="3" fontId="27" fillId="51" borderId="0" xfId="0" applyNumberFormat="1" applyFont="1" applyFill="1" applyBorder="1" applyAlignment="1" applyProtection="1">
      <alignment wrapText="1"/>
      <protection/>
    </xf>
    <xf numFmtId="3" fontId="25" fillId="50" borderId="0" xfId="0" applyNumberFormat="1" applyFont="1" applyFill="1" applyBorder="1" applyAlignment="1" applyProtection="1">
      <alignment horizontal="center"/>
      <protection/>
    </xf>
    <xf numFmtId="3" fontId="25" fillId="50" borderId="0" xfId="0" applyNumberFormat="1" applyFont="1" applyFill="1" applyBorder="1" applyAlignment="1" applyProtection="1">
      <alignment wrapText="1"/>
      <protection/>
    </xf>
    <xf numFmtId="0" fontId="27" fillId="3" borderId="0" xfId="0" applyNumberFormat="1" applyFont="1" applyFill="1" applyBorder="1" applyAlignment="1" applyProtection="1">
      <alignment horizontal="center"/>
      <protection/>
    </xf>
    <xf numFmtId="0" fontId="27" fillId="3" borderId="0" xfId="0" applyNumberFormat="1" applyFont="1" applyFill="1" applyBorder="1" applyAlignment="1" applyProtection="1">
      <alignment wrapText="1"/>
      <protection/>
    </xf>
    <xf numFmtId="3" fontId="27" fillId="3" borderId="0" xfId="0" applyNumberFormat="1" applyFont="1" applyFill="1" applyBorder="1" applyAlignment="1" applyProtection="1">
      <alignment/>
      <protection/>
    </xf>
    <xf numFmtId="0" fontId="22" fillId="0" borderId="43" xfId="0" applyFont="1" applyBorder="1" applyAlignment="1">
      <alignment vertic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 horizontal="center" vertical="center" wrapText="1"/>
    </xf>
    <xf numFmtId="1" fontId="21" fillId="50" borderId="19" xfId="0" applyNumberFormat="1" applyFont="1" applyFill="1" applyBorder="1" applyAlignment="1">
      <alignment horizontal="left" wrapText="1"/>
    </xf>
    <xf numFmtId="3" fontId="21" fillId="50" borderId="20" xfId="0" applyNumberFormat="1" applyFont="1" applyFill="1" applyBorder="1" applyAlignment="1">
      <alignment horizontal="center" vertical="center" wrapText="1"/>
    </xf>
    <xf numFmtId="3" fontId="21" fillId="50" borderId="21" xfId="0" applyNumberFormat="1" applyFont="1" applyFill="1" applyBorder="1" applyAlignment="1">
      <alignment/>
    </xf>
    <xf numFmtId="3" fontId="21" fillId="50" borderId="21" xfId="0" applyNumberFormat="1" applyFont="1" applyFill="1" applyBorder="1" applyAlignment="1">
      <alignment horizontal="center" wrapText="1"/>
    </xf>
    <xf numFmtId="3" fontId="21" fillId="50" borderId="21" xfId="0" applyNumberFormat="1" applyFont="1" applyFill="1" applyBorder="1" applyAlignment="1">
      <alignment horizontal="center" vertical="center" wrapText="1"/>
    </xf>
    <xf numFmtId="3" fontId="21" fillId="50" borderId="22" xfId="0" applyNumberFormat="1" applyFont="1" applyFill="1" applyBorder="1" applyAlignment="1">
      <alignment horizontal="center" vertical="center" wrapText="1"/>
    </xf>
    <xf numFmtId="3" fontId="21" fillId="50" borderId="23" xfId="0" applyNumberFormat="1" applyFont="1" applyFill="1" applyBorder="1" applyAlignment="1">
      <alignment horizontal="center" vertical="center" wrapText="1"/>
    </xf>
    <xf numFmtId="1" fontId="21" fillId="50" borderId="29" xfId="0" applyNumberFormat="1" applyFont="1" applyFill="1" applyBorder="1" applyAlignment="1">
      <alignment horizontal="left" wrapText="1"/>
    </xf>
    <xf numFmtId="3" fontId="21" fillId="50" borderId="30" xfId="0" applyNumberFormat="1" applyFont="1" applyFill="1" applyBorder="1" applyAlignment="1">
      <alignment horizontal="center" vertical="center" wrapText="1"/>
    </xf>
    <xf numFmtId="3" fontId="21" fillId="50" borderId="31" xfId="0" applyNumberFormat="1" applyFont="1" applyFill="1" applyBorder="1" applyAlignment="1">
      <alignment/>
    </xf>
    <xf numFmtId="3" fontId="21" fillId="50" borderId="31" xfId="0" applyNumberFormat="1" applyFont="1" applyFill="1" applyBorder="1" applyAlignment="1">
      <alignment horizontal="center" wrapText="1"/>
    </xf>
    <xf numFmtId="3" fontId="21" fillId="50" borderId="31" xfId="0" applyNumberFormat="1" applyFont="1" applyFill="1" applyBorder="1" applyAlignment="1">
      <alignment horizontal="center" vertical="center" wrapText="1"/>
    </xf>
    <xf numFmtId="3" fontId="21" fillId="50" borderId="32" xfId="0" applyNumberFormat="1" applyFont="1" applyFill="1" applyBorder="1" applyAlignment="1">
      <alignment horizontal="center" vertical="center" wrapText="1"/>
    </xf>
    <xf numFmtId="3" fontId="21" fillId="50" borderId="33" xfId="0" applyNumberFormat="1" applyFont="1" applyFill="1" applyBorder="1" applyAlignment="1">
      <alignment horizontal="center" vertical="center" wrapText="1"/>
    </xf>
    <xf numFmtId="3" fontId="21" fillId="50" borderId="30" xfId="0" applyNumberFormat="1" applyFont="1" applyFill="1" applyBorder="1" applyAlignment="1">
      <alignment/>
    </xf>
    <xf numFmtId="3" fontId="21" fillId="50" borderId="32" xfId="0" applyNumberFormat="1" applyFont="1" applyFill="1" applyBorder="1" applyAlignment="1">
      <alignment/>
    </xf>
    <xf numFmtId="3" fontId="21" fillId="50" borderId="33" xfId="0" applyNumberFormat="1" applyFont="1" applyFill="1" applyBorder="1" applyAlignment="1">
      <alignment/>
    </xf>
    <xf numFmtId="3" fontId="25" fillId="0" borderId="0" xfId="0" applyNumberFormat="1" applyFont="1" applyFill="1" applyBorder="1" applyAlignment="1" applyProtection="1">
      <alignment vertical="center" wrapText="1"/>
      <protection/>
    </xf>
    <xf numFmtId="0" fontId="21" fillId="50" borderId="24" xfId="0" applyNumberFormat="1" applyFont="1" applyFill="1" applyBorder="1" applyAlignment="1" applyProtection="1">
      <alignment/>
      <protection/>
    </xf>
    <xf numFmtId="3" fontId="34" fillId="50" borderId="25" xfId="0" applyNumberFormat="1" applyFont="1" applyFill="1" applyBorder="1" applyAlignment="1">
      <alignment horizontal="right"/>
    </xf>
    <xf numFmtId="3" fontId="34" fillId="50" borderId="25" xfId="0" applyNumberFormat="1" applyFont="1" applyFill="1" applyBorder="1" applyAlignment="1" applyProtection="1">
      <alignment horizontal="right" wrapText="1"/>
      <protection/>
    </xf>
    <xf numFmtId="0" fontId="37" fillId="50" borderId="41" xfId="0" applyFont="1" applyFill="1" applyBorder="1" applyAlignment="1">
      <alignment horizontal="left"/>
    </xf>
    <xf numFmtId="0" fontId="27" fillId="35" borderId="0" xfId="0" applyNumberFormat="1" applyFont="1" applyFill="1" applyBorder="1" applyAlignment="1" applyProtection="1">
      <alignment horizontal="center"/>
      <protection/>
    </xf>
    <xf numFmtId="0" fontId="27" fillId="35" borderId="0" xfId="0" applyNumberFormat="1" applyFont="1" applyFill="1" applyBorder="1" applyAlignment="1" applyProtection="1">
      <alignment wrapText="1"/>
      <protection/>
    </xf>
    <xf numFmtId="3" fontId="27" fillId="35" borderId="0" xfId="0" applyNumberFormat="1" applyFont="1" applyFill="1" applyBorder="1" applyAlignment="1" applyProtection="1">
      <alignment/>
      <protection/>
    </xf>
    <xf numFmtId="1" fontId="21" fillId="0" borderId="29" xfId="0" applyNumberFormat="1" applyFont="1" applyBorder="1" applyAlignment="1">
      <alignment horizontal="right" wrapText="1"/>
    </xf>
    <xf numFmtId="3" fontId="21" fillId="0" borderId="39" xfId="0" applyNumberFormat="1" applyFont="1" applyBorder="1" applyAlignment="1">
      <alignment/>
    </xf>
    <xf numFmtId="0" fontId="37" fillId="50" borderId="41" xfId="0" applyNumberFormat="1" applyFont="1" applyFill="1" applyBorder="1" applyAlignment="1" applyProtection="1" quotePrefix="1">
      <alignment horizontal="left" wrapText="1"/>
      <protection/>
    </xf>
    <xf numFmtId="0" fontId="38" fillId="50" borderId="24" xfId="0" applyNumberFormat="1" applyFont="1" applyFill="1" applyBorder="1" applyAlignment="1" applyProtection="1">
      <alignment wrapText="1"/>
      <protection/>
    </xf>
    <xf numFmtId="0" fontId="37" fillId="0" borderId="41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1" xfId="0" applyFont="1" applyBorder="1" applyAlignment="1" quotePrefix="1">
      <alignment horizontal="left"/>
    </xf>
    <xf numFmtId="0" fontId="37" fillId="0" borderId="41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50" borderId="41" xfId="0" applyNumberFormat="1" applyFont="1" applyFill="1" applyBorder="1" applyAlignment="1" applyProtection="1">
      <alignment horizontal="left" wrapText="1"/>
      <protection/>
    </xf>
    <xf numFmtId="0" fontId="21" fillId="50" borderId="24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41" xfId="0" applyNumberFormat="1" applyFont="1" applyFill="1" applyBorder="1" applyAlignment="1" applyProtection="1">
      <alignment horizontal="lef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7" fillId="0" borderId="40" xfId="0" applyFont="1" applyFill="1" applyBorder="1" applyAlignment="1">
      <alignment horizontal="center" vertical="center"/>
    </xf>
    <xf numFmtId="0" fontId="37" fillId="0" borderId="44" xfId="0" applyFont="1" applyFill="1" applyBorder="1" applyAlignment="1">
      <alignment horizontal="center" vertical="center"/>
    </xf>
    <xf numFmtId="0" fontId="38" fillId="0" borderId="44" xfId="0" applyFont="1" applyFill="1" applyBorder="1" applyAlignment="1">
      <alignment horizontal="center" vertical="center"/>
    </xf>
    <xf numFmtId="0" fontId="38" fillId="0" borderId="45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4" xfId="0" applyNumberFormat="1" applyFont="1" applyBorder="1" applyAlignment="1">
      <alignment horizontal="center"/>
    </xf>
    <xf numFmtId="3" fontId="22" fillId="0" borderId="45" xfId="0" applyNumberFormat="1" applyFont="1" applyBorder="1" applyAlignment="1">
      <alignment horizontal="center"/>
    </xf>
    <xf numFmtId="0" fontId="28" fillId="0" borderId="46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19050</xdr:rowOff>
    </xdr:from>
    <xdr:to>
      <xdr:col>1</xdr:col>
      <xdr:colOff>0</xdr:colOff>
      <xdr:row>26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353050"/>
          <a:ext cx="10477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19050</xdr:rowOff>
    </xdr:from>
    <xdr:to>
      <xdr:col>0</xdr:col>
      <xdr:colOff>1057275</xdr:colOff>
      <xdr:row>26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353050"/>
          <a:ext cx="10477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39</xdr:row>
      <xdr:rowOff>19050</xdr:rowOff>
    </xdr:from>
    <xdr:to>
      <xdr:col>1</xdr:col>
      <xdr:colOff>0</xdr:colOff>
      <xdr:row>41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039225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19050</xdr:rowOff>
    </xdr:from>
    <xdr:to>
      <xdr:col>0</xdr:col>
      <xdr:colOff>1057275</xdr:colOff>
      <xdr:row>41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039225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2">
      <selection activeCell="H11" sqref="H11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0" customWidth="1"/>
    <col min="5" max="5" width="44.4218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69" t="s">
        <v>108</v>
      </c>
      <c r="B1" s="169"/>
      <c r="C1" s="169"/>
      <c r="D1" s="169"/>
      <c r="E1" s="169"/>
      <c r="F1" s="169"/>
      <c r="G1" s="169"/>
      <c r="H1" s="169"/>
    </row>
    <row r="2" spans="1:8" s="71" customFormat="1" ht="26.25" customHeight="1">
      <c r="A2" s="169" t="s">
        <v>44</v>
      </c>
      <c r="B2" s="169"/>
      <c r="C2" s="169"/>
      <c r="D2" s="169"/>
      <c r="E2" s="169"/>
      <c r="F2" s="169"/>
      <c r="G2" s="170"/>
      <c r="H2" s="170"/>
    </row>
    <row r="3" spans="1:8" ht="25.5" customHeight="1">
      <c r="A3" s="169"/>
      <c r="B3" s="169"/>
      <c r="C3" s="169"/>
      <c r="D3" s="169"/>
      <c r="E3" s="169"/>
      <c r="F3" s="169"/>
      <c r="G3" s="169"/>
      <c r="H3" s="171"/>
    </row>
    <row r="4" spans="1:5" ht="9" customHeight="1">
      <c r="A4" s="72"/>
      <c r="B4" s="73"/>
      <c r="C4" s="73"/>
      <c r="D4" s="73"/>
      <c r="E4" s="73"/>
    </row>
    <row r="5" spans="1:9" ht="27.75" customHeight="1">
      <c r="A5" s="74"/>
      <c r="B5" s="75"/>
      <c r="C5" s="75"/>
      <c r="D5" s="76"/>
      <c r="E5" s="77"/>
      <c r="F5" s="78" t="s">
        <v>103</v>
      </c>
      <c r="G5" s="78" t="s">
        <v>104</v>
      </c>
      <c r="H5" s="79" t="s">
        <v>105</v>
      </c>
      <c r="I5" s="80"/>
    </row>
    <row r="6" spans="1:9" ht="27.75" customHeight="1">
      <c r="A6" s="175" t="s">
        <v>45</v>
      </c>
      <c r="B6" s="165"/>
      <c r="C6" s="165"/>
      <c r="D6" s="165"/>
      <c r="E6" s="176"/>
      <c r="F6" s="157">
        <f>F7+F8</f>
        <v>7504500</v>
      </c>
      <c r="G6" s="157">
        <f>G7+G8</f>
        <v>7328000</v>
      </c>
      <c r="H6" s="157">
        <f>H7+H8</f>
        <v>7180000</v>
      </c>
      <c r="I6" s="101"/>
    </row>
    <row r="7" spans="1:8" ht="22.5" customHeight="1">
      <c r="A7" s="166" t="s">
        <v>0</v>
      </c>
      <c r="B7" s="167"/>
      <c r="C7" s="167"/>
      <c r="D7" s="167"/>
      <c r="E7" s="168"/>
      <c r="F7" s="81">
        <v>7434500</v>
      </c>
      <c r="G7" s="81">
        <v>7260000</v>
      </c>
      <c r="H7" s="81">
        <v>7110000</v>
      </c>
    </row>
    <row r="8" spans="1:8" ht="22.5" customHeight="1">
      <c r="A8" s="172" t="s">
        <v>1</v>
      </c>
      <c r="B8" s="168"/>
      <c r="C8" s="168"/>
      <c r="D8" s="168"/>
      <c r="E8" s="168"/>
      <c r="F8" s="81">
        <v>70000</v>
      </c>
      <c r="G8" s="81">
        <v>68000</v>
      </c>
      <c r="H8" s="81">
        <v>70000</v>
      </c>
    </row>
    <row r="9" spans="1:8" ht="22.5" customHeight="1">
      <c r="A9" s="158" t="s">
        <v>46</v>
      </c>
      <c r="B9" s="155"/>
      <c r="C9" s="155"/>
      <c r="D9" s="155"/>
      <c r="E9" s="155"/>
      <c r="F9" s="156">
        <f>F10+F11</f>
        <v>7504500</v>
      </c>
      <c r="G9" s="156">
        <f>G10+G11</f>
        <v>7328000</v>
      </c>
      <c r="H9" s="156">
        <f>H10+H11</f>
        <v>7180000</v>
      </c>
    </row>
    <row r="10" spans="1:8" ht="22.5" customHeight="1">
      <c r="A10" s="173" t="s">
        <v>2</v>
      </c>
      <c r="B10" s="167"/>
      <c r="C10" s="167"/>
      <c r="D10" s="167"/>
      <c r="E10" s="174"/>
      <c r="F10" s="82">
        <v>7434500</v>
      </c>
      <c r="G10" s="82">
        <v>7260000</v>
      </c>
      <c r="H10" s="82">
        <v>7110000</v>
      </c>
    </row>
    <row r="11" spans="1:8" ht="22.5" customHeight="1">
      <c r="A11" s="172" t="s">
        <v>3</v>
      </c>
      <c r="B11" s="168"/>
      <c r="C11" s="168"/>
      <c r="D11" s="168"/>
      <c r="E11" s="168"/>
      <c r="F11" s="82">
        <v>70000</v>
      </c>
      <c r="G11" s="82">
        <v>68000</v>
      </c>
      <c r="H11" s="82">
        <v>70000</v>
      </c>
    </row>
    <row r="12" spans="1:8" ht="22.5" customHeight="1">
      <c r="A12" s="164" t="s">
        <v>98</v>
      </c>
      <c r="B12" s="165"/>
      <c r="C12" s="165"/>
      <c r="D12" s="165"/>
      <c r="E12" s="165"/>
      <c r="F12" s="157">
        <v>0</v>
      </c>
      <c r="G12" s="157">
        <f>+G6-G9</f>
        <v>0</v>
      </c>
      <c r="H12" s="157">
        <f>+H6-H9</f>
        <v>0</v>
      </c>
    </row>
    <row r="13" spans="1:8" ht="25.5" customHeight="1">
      <c r="A13" s="169"/>
      <c r="B13" s="177"/>
      <c r="C13" s="177"/>
      <c r="D13" s="177"/>
      <c r="E13" s="177"/>
      <c r="F13" s="171"/>
      <c r="G13" s="171"/>
      <c r="H13" s="171"/>
    </row>
    <row r="14" spans="1:8" ht="27.75" customHeight="1">
      <c r="A14" s="74"/>
      <c r="B14" s="75"/>
      <c r="C14" s="75"/>
      <c r="D14" s="76"/>
      <c r="E14" s="77"/>
      <c r="F14" s="78" t="s">
        <v>103</v>
      </c>
      <c r="G14" s="78" t="s">
        <v>104</v>
      </c>
      <c r="H14" s="79" t="s">
        <v>105</v>
      </c>
    </row>
    <row r="15" spans="1:8" ht="22.5" customHeight="1">
      <c r="A15" s="178" t="s">
        <v>4</v>
      </c>
      <c r="B15" s="179"/>
      <c r="C15" s="179"/>
      <c r="D15" s="179"/>
      <c r="E15" s="180"/>
      <c r="F15" s="84"/>
      <c r="G15" s="84"/>
      <c r="H15" s="82"/>
    </row>
    <row r="16" spans="1:8" s="66" customFormat="1" ht="25.5" customHeight="1">
      <c r="A16" s="181"/>
      <c r="B16" s="177"/>
      <c r="C16" s="177"/>
      <c r="D16" s="177"/>
      <c r="E16" s="177"/>
      <c r="F16" s="171"/>
      <c r="G16" s="171"/>
      <c r="H16" s="171"/>
    </row>
    <row r="17" spans="1:8" s="66" customFormat="1" ht="27.75" customHeight="1">
      <c r="A17" s="74"/>
      <c r="B17" s="75"/>
      <c r="C17" s="75"/>
      <c r="D17" s="76"/>
      <c r="E17" s="77"/>
      <c r="F17" s="78" t="s">
        <v>103</v>
      </c>
      <c r="G17" s="78" t="s">
        <v>104</v>
      </c>
      <c r="H17" s="79" t="s">
        <v>105</v>
      </c>
    </row>
    <row r="18" spans="1:8" s="66" customFormat="1" ht="22.5" customHeight="1">
      <c r="A18" s="166" t="s">
        <v>5</v>
      </c>
      <c r="B18" s="167"/>
      <c r="C18" s="167"/>
      <c r="D18" s="167"/>
      <c r="E18" s="167"/>
      <c r="F18" s="81"/>
      <c r="G18" s="81"/>
      <c r="H18" s="81"/>
    </row>
    <row r="19" spans="1:8" s="66" customFormat="1" ht="22.5" customHeight="1">
      <c r="A19" s="166" t="s">
        <v>6</v>
      </c>
      <c r="B19" s="167"/>
      <c r="C19" s="167"/>
      <c r="D19" s="167"/>
      <c r="E19" s="167"/>
      <c r="F19" s="81"/>
      <c r="G19" s="81"/>
      <c r="H19" s="81"/>
    </row>
    <row r="20" spans="1:8" s="66" customFormat="1" ht="22.5" customHeight="1">
      <c r="A20" s="173" t="s">
        <v>7</v>
      </c>
      <c r="B20" s="167"/>
      <c r="C20" s="167"/>
      <c r="D20" s="167"/>
      <c r="E20" s="167"/>
      <c r="F20" s="81"/>
      <c r="G20" s="81"/>
      <c r="H20" s="81"/>
    </row>
    <row r="21" spans="1:8" s="66" customFormat="1" ht="15" customHeight="1">
      <c r="A21" s="85"/>
      <c r="B21" s="86"/>
      <c r="C21" s="83"/>
      <c r="D21" s="87"/>
      <c r="E21" s="86"/>
      <c r="F21" s="88"/>
      <c r="G21" s="88"/>
      <c r="H21" s="88"/>
    </row>
    <row r="22" spans="1:8" s="66" customFormat="1" ht="22.5" customHeight="1">
      <c r="A22" s="173" t="s">
        <v>8</v>
      </c>
      <c r="B22" s="167"/>
      <c r="C22" s="167"/>
      <c r="D22" s="167"/>
      <c r="E22" s="167"/>
      <c r="F22" s="81"/>
      <c r="G22" s="81"/>
      <c r="H22" s="81"/>
    </row>
    <row r="23" spans="1:5" s="66" customFormat="1" ht="18" customHeight="1">
      <c r="A23" s="89"/>
      <c r="B23" s="73"/>
      <c r="C23" s="73"/>
      <c r="D23" s="73"/>
      <c r="E23" s="73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7"/>
  <sheetViews>
    <sheetView zoomScalePageLayoutView="0" workbookViewId="0" topLeftCell="A32">
      <selection activeCell="F51" sqref="F51"/>
    </sheetView>
  </sheetViews>
  <sheetFormatPr defaultColWidth="11.421875" defaultRowHeight="12.75"/>
  <cols>
    <col min="1" max="1" width="16.00390625" style="36" customWidth="1"/>
    <col min="2" max="4" width="17.57421875" style="36" customWidth="1"/>
    <col min="5" max="5" width="17.57421875" style="67" customWidth="1"/>
    <col min="6" max="9" width="17.57421875" style="10" customWidth="1"/>
    <col min="10" max="10" width="7.8515625" style="10" customWidth="1"/>
    <col min="11" max="11" width="14.28125" style="10" customWidth="1"/>
    <col min="12" max="12" width="7.8515625" style="10" customWidth="1"/>
    <col min="13" max="16384" width="11.421875" style="10" customWidth="1"/>
  </cols>
  <sheetData>
    <row r="1" spans="1:9" ht="24" customHeight="1">
      <c r="A1" s="169" t="s">
        <v>9</v>
      </c>
      <c r="B1" s="169"/>
      <c r="C1" s="169"/>
      <c r="D1" s="169"/>
      <c r="E1" s="169"/>
      <c r="F1" s="169"/>
      <c r="G1" s="169"/>
      <c r="H1" s="169"/>
      <c r="I1" s="169"/>
    </row>
    <row r="2" spans="1:9" s="1" customFormat="1" ht="13.5" thickBot="1">
      <c r="A2" s="17"/>
      <c r="I2" s="18" t="s">
        <v>10</v>
      </c>
    </row>
    <row r="3" spans="1:9" s="1" customFormat="1" ht="27" thickBot="1">
      <c r="A3" s="97" t="s">
        <v>11</v>
      </c>
      <c r="B3" s="182" t="s">
        <v>20</v>
      </c>
      <c r="C3" s="183"/>
      <c r="D3" s="184"/>
      <c r="E3" s="184"/>
      <c r="F3" s="184"/>
      <c r="G3" s="184"/>
      <c r="H3" s="184"/>
      <c r="I3" s="185"/>
    </row>
    <row r="4" spans="1:9" s="1" customFormat="1" ht="66" thickBot="1">
      <c r="A4" s="98" t="s">
        <v>12</v>
      </c>
      <c r="B4" s="19" t="s">
        <v>80</v>
      </c>
      <c r="C4" s="131" t="s">
        <v>81</v>
      </c>
      <c r="D4" s="20" t="s">
        <v>13</v>
      </c>
      <c r="E4" s="20" t="s">
        <v>14</v>
      </c>
      <c r="F4" s="20" t="s">
        <v>94</v>
      </c>
      <c r="G4" s="20" t="s">
        <v>16</v>
      </c>
      <c r="H4" s="20" t="s">
        <v>17</v>
      </c>
      <c r="I4" s="21" t="s">
        <v>18</v>
      </c>
    </row>
    <row r="5" spans="1:9" s="1" customFormat="1" ht="12.75">
      <c r="A5" s="137">
        <v>633</v>
      </c>
      <c r="B5" s="138"/>
      <c r="C5" s="138"/>
      <c r="D5" s="139"/>
      <c r="E5" s="140"/>
      <c r="F5" s="141"/>
      <c r="G5" s="141"/>
      <c r="H5" s="142"/>
      <c r="I5" s="143"/>
    </row>
    <row r="6" spans="1:9" s="1" customFormat="1" ht="12.75">
      <c r="A6" s="22">
        <v>6331</v>
      </c>
      <c r="B6" s="132"/>
      <c r="C6" s="132"/>
      <c r="D6" s="24"/>
      <c r="E6" s="133"/>
      <c r="F6" s="134"/>
      <c r="G6" s="134"/>
      <c r="H6" s="135"/>
      <c r="I6" s="136"/>
    </row>
    <row r="7" spans="1:9" s="1" customFormat="1" ht="12.75">
      <c r="A7" s="144">
        <v>641</v>
      </c>
      <c r="B7" s="145"/>
      <c r="C7" s="145"/>
      <c r="D7" s="146"/>
      <c r="E7" s="147"/>
      <c r="F7" s="148"/>
      <c r="G7" s="148"/>
      <c r="H7" s="149"/>
      <c r="I7" s="150"/>
    </row>
    <row r="8" spans="1:9" s="1" customFormat="1" ht="12.75">
      <c r="A8" s="22">
        <v>6413</v>
      </c>
      <c r="B8" s="132"/>
      <c r="C8" s="132"/>
      <c r="D8" s="24"/>
      <c r="E8" s="133"/>
      <c r="F8" s="134"/>
      <c r="G8" s="134"/>
      <c r="H8" s="135"/>
      <c r="I8" s="136"/>
    </row>
    <row r="9" spans="1:9" s="1" customFormat="1" ht="12.75">
      <c r="A9" s="144">
        <v>652</v>
      </c>
      <c r="B9" s="145"/>
      <c r="C9" s="145"/>
      <c r="D9" s="146"/>
      <c r="E9" s="147"/>
      <c r="F9" s="148"/>
      <c r="G9" s="148"/>
      <c r="H9" s="149"/>
      <c r="I9" s="150"/>
    </row>
    <row r="10" spans="1:9" s="1" customFormat="1" ht="12.75">
      <c r="A10" s="22">
        <v>6526</v>
      </c>
      <c r="B10" s="132"/>
      <c r="C10" s="132"/>
      <c r="D10" s="24"/>
      <c r="E10" s="133"/>
      <c r="F10" s="134"/>
      <c r="G10" s="134"/>
      <c r="H10" s="135"/>
      <c r="I10" s="136"/>
    </row>
    <row r="11" spans="1:9" s="1" customFormat="1" ht="12.75">
      <c r="A11" s="144">
        <v>661</v>
      </c>
      <c r="B11" s="151"/>
      <c r="C11" s="151"/>
      <c r="D11" s="146"/>
      <c r="E11" s="146"/>
      <c r="F11" s="146"/>
      <c r="G11" s="146"/>
      <c r="H11" s="152"/>
      <c r="I11" s="153"/>
    </row>
    <row r="12" spans="1:9" s="1" customFormat="1" ht="12.75">
      <c r="A12" s="22">
        <v>6615</v>
      </c>
      <c r="B12" s="23"/>
      <c r="C12" s="23"/>
      <c r="D12" s="24">
        <v>1400</v>
      </c>
      <c r="E12" s="24"/>
      <c r="F12" s="24"/>
      <c r="G12" s="24"/>
      <c r="H12" s="25"/>
      <c r="I12" s="26"/>
    </row>
    <row r="13" spans="1:9" s="1" customFormat="1" ht="12.75">
      <c r="A13" s="144">
        <v>663</v>
      </c>
      <c r="B13" s="151"/>
      <c r="C13" s="151"/>
      <c r="D13" s="146"/>
      <c r="E13" s="146"/>
      <c r="F13" s="146"/>
      <c r="G13" s="146"/>
      <c r="H13" s="152"/>
      <c r="I13" s="153"/>
    </row>
    <row r="14" spans="1:9" s="1" customFormat="1" ht="12.75">
      <c r="A14" s="22">
        <v>6631</v>
      </c>
      <c r="B14" s="23"/>
      <c r="C14" s="23"/>
      <c r="D14" s="24"/>
      <c r="E14" s="24"/>
      <c r="F14" s="24"/>
      <c r="G14" s="24">
        <v>3000</v>
      </c>
      <c r="H14" s="25"/>
      <c r="I14" s="26"/>
    </row>
    <row r="15" spans="1:9" s="1" customFormat="1" ht="12.75">
      <c r="A15" s="144">
        <v>671</v>
      </c>
      <c r="B15" s="151"/>
      <c r="C15" s="151"/>
      <c r="D15" s="146"/>
      <c r="E15" s="146"/>
      <c r="F15" s="146"/>
      <c r="G15" s="146"/>
      <c r="H15" s="152"/>
      <c r="I15" s="153"/>
    </row>
    <row r="16" spans="1:9" s="1" customFormat="1" ht="12.75">
      <c r="A16" s="22">
        <v>6711</v>
      </c>
      <c r="B16" s="23">
        <v>950600</v>
      </c>
      <c r="C16" s="23">
        <v>6479500</v>
      </c>
      <c r="D16" s="24"/>
      <c r="E16" s="24"/>
      <c r="F16" s="24"/>
      <c r="G16" s="24"/>
      <c r="H16" s="25"/>
      <c r="I16" s="26"/>
    </row>
    <row r="17" spans="1:9" s="1" customFormat="1" ht="12.75">
      <c r="A17" s="22">
        <v>6712</v>
      </c>
      <c r="B17" s="23">
        <v>70000</v>
      </c>
      <c r="C17" s="23"/>
      <c r="D17" s="24"/>
      <c r="E17" s="24"/>
      <c r="F17" s="24"/>
      <c r="G17" s="24"/>
      <c r="H17" s="25"/>
      <c r="I17" s="26"/>
    </row>
    <row r="18" spans="1:9" s="1" customFormat="1" ht="12.75">
      <c r="A18" s="27"/>
      <c r="B18" s="23"/>
      <c r="C18" s="23"/>
      <c r="D18" s="24"/>
      <c r="E18" s="24"/>
      <c r="F18" s="24"/>
      <c r="G18" s="24"/>
      <c r="H18" s="25"/>
      <c r="I18" s="26"/>
    </row>
    <row r="19" spans="1:9" s="1" customFormat="1" ht="12.75">
      <c r="A19" s="162">
        <v>721</v>
      </c>
      <c r="B19" s="23"/>
      <c r="C19" s="23"/>
      <c r="D19" s="24"/>
      <c r="E19" s="24"/>
      <c r="F19" s="24"/>
      <c r="G19" s="24"/>
      <c r="H19" s="25"/>
      <c r="I19" s="26"/>
    </row>
    <row r="20" spans="1:9" s="1" customFormat="1" ht="12.75">
      <c r="A20" s="27"/>
      <c r="B20" s="23"/>
      <c r="C20" s="23"/>
      <c r="D20" s="24"/>
      <c r="E20" s="24"/>
      <c r="F20" s="24"/>
      <c r="G20" s="24"/>
      <c r="H20" s="25"/>
      <c r="I20" s="26"/>
    </row>
    <row r="21" spans="1:9" s="1" customFormat="1" ht="13.5" thickBot="1">
      <c r="A21" s="28"/>
      <c r="B21" s="29"/>
      <c r="C21" s="29"/>
      <c r="D21" s="30"/>
      <c r="E21" s="30"/>
      <c r="F21" s="30"/>
      <c r="G21" s="30"/>
      <c r="H21" s="31"/>
      <c r="I21" s="32"/>
    </row>
    <row r="22" spans="1:9" s="1" customFormat="1" ht="30" customHeight="1" thickBot="1">
      <c r="A22" s="33" t="s">
        <v>19</v>
      </c>
      <c r="B22" s="34">
        <v>1020600</v>
      </c>
      <c r="C22" s="34">
        <v>6479500</v>
      </c>
      <c r="D22" s="34">
        <v>1400</v>
      </c>
      <c r="E22" s="34">
        <v>0</v>
      </c>
      <c r="F22" s="34">
        <f>F5+F7+F9+F11+F13+F15</f>
        <v>0</v>
      </c>
      <c r="G22" s="34">
        <v>3000</v>
      </c>
      <c r="H22" s="34"/>
      <c r="I22" s="163">
        <f>I5+I7+I9+I11+I13+I15</f>
        <v>0</v>
      </c>
    </row>
    <row r="23" spans="1:9" s="1" customFormat="1" ht="28.5" customHeight="1" thickBot="1">
      <c r="A23" s="33" t="s">
        <v>21</v>
      </c>
      <c r="B23" s="188">
        <v>7504500</v>
      </c>
      <c r="C23" s="189"/>
      <c r="D23" s="189"/>
      <c r="E23" s="189"/>
      <c r="F23" s="189"/>
      <c r="G23" s="189"/>
      <c r="H23" s="189"/>
      <c r="I23" s="190"/>
    </row>
    <row r="24" spans="1:9" ht="13.5" thickBot="1">
      <c r="A24" s="14"/>
      <c r="B24" s="154"/>
      <c r="C24" s="14"/>
      <c r="D24" s="14"/>
      <c r="E24" s="15"/>
      <c r="F24" s="35"/>
      <c r="I24" s="18"/>
    </row>
    <row r="25" spans="1:9" ht="24" customHeight="1" thickBot="1">
      <c r="A25" s="99" t="s">
        <v>11</v>
      </c>
      <c r="B25" s="182" t="s">
        <v>22</v>
      </c>
      <c r="C25" s="183"/>
      <c r="D25" s="184"/>
      <c r="E25" s="184"/>
      <c r="F25" s="184"/>
      <c r="G25" s="184"/>
      <c r="H25" s="184"/>
      <c r="I25" s="185"/>
    </row>
    <row r="26" spans="1:9" ht="66" thickBot="1">
      <c r="A26" s="100" t="s">
        <v>12</v>
      </c>
      <c r="B26" s="19" t="s">
        <v>80</v>
      </c>
      <c r="C26" s="131" t="s">
        <v>81</v>
      </c>
      <c r="D26" s="20" t="s">
        <v>13</v>
      </c>
      <c r="E26" s="20" t="s">
        <v>14</v>
      </c>
      <c r="F26" s="20" t="s">
        <v>95</v>
      </c>
      <c r="G26" s="20" t="s">
        <v>16</v>
      </c>
      <c r="H26" s="20" t="s">
        <v>17</v>
      </c>
      <c r="I26" s="21" t="s">
        <v>18</v>
      </c>
    </row>
    <row r="27" spans="1:9" ht="12.75">
      <c r="A27" s="3">
        <v>633</v>
      </c>
      <c r="B27" s="4"/>
      <c r="C27" s="4"/>
      <c r="D27" s="5"/>
      <c r="E27" s="6"/>
      <c r="F27" s="7"/>
      <c r="G27" s="7"/>
      <c r="H27" s="8"/>
      <c r="I27" s="9"/>
    </row>
    <row r="28" spans="1:9" ht="12.75">
      <c r="A28" s="22">
        <v>641</v>
      </c>
      <c r="B28" s="132"/>
      <c r="C28" s="132"/>
      <c r="D28" s="24"/>
      <c r="E28" s="133"/>
      <c r="F28" s="134"/>
      <c r="G28" s="134"/>
      <c r="H28" s="135"/>
      <c r="I28" s="136"/>
    </row>
    <row r="29" spans="1:9" ht="12.75">
      <c r="A29" s="22">
        <v>652</v>
      </c>
      <c r="B29" s="23"/>
      <c r="C29" s="23"/>
      <c r="D29" s="24"/>
      <c r="E29" s="24"/>
      <c r="F29" s="24"/>
      <c r="G29" s="24"/>
      <c r="H29" s="25"/>
      <c r="I29" s="26"/>
    </row>
    <row r="30" spans="1:9" ht="12.75">
      <c r="A30" s="22">
        <v>661</v>
      </c>
      <c r="B30" s="23"/>
      <c r="C30" s="23"/>
      <c r="D30" s="24"/>
      <c r="E30" s="24"/>
      <c r="F30" s="24"/>
      <c r="G30" s="24"/>
      <c r="H30" s="25"/>
      <c r="I30" s="26"/>
    </row>
    <row r="31" spans="1:9" ht="12.75">
      <c r="A31" s="22">
        <v>663</v>
      </c>
      <c r="B31" s="23"/>
      <c r="C31" s="23"/>
      <c r="D31" s="24"/>
      <c r="E31" s="24"/>
      <c r="F31" s="24"/>
      <c r="G31" s="24"/>
      <c r="H31" s="25"/>
      <c r="I31" s="26"/>
    </row>
    <row r="32" spans="1:9" ht="12.75">
      <c r="A32" s="22">
        <v>671</v>
      </c>
      <c r="B32" s="23">
        <v>998000</v>
      </c>
      <c r="C32" s="23">
        <v>6330000</v>
      </c>
      <c r="D32" s="24"/>
      <c r="E32" s="24"/>
      <c r="F32" s="24"/>
      <c r="G32" s="24"/>
      <c r="H32" s="25"/>
      <c r="I32" s="26"/>
    </row>
    <row r="33" spans="1:9" ht="12.75">
      <c r="A33" s="27">
        <v>721</v>
      </c>
      <c r="B33" s="23"/>
      <c r="C33" s="23"/>
      <c r="D33" s="24"/>
      <c r="E33" s="24"/>
      <c r="F33" s="24"/>
      <c r="G33" s="24"/>
      <c r="H33" s="25"/>
      <c r="I33" s="26"/>
    </row>
    <row r="34" spans="1:9" ht="12.75">
      <c r="A34" s="27"/>
      <c r="B34" s="23"/>
      <c r="C34" s="23"/>
      <c r="D34" s="24"/>
      <c r="E34" s="24"/>
      <c r="F34" s="24"/>
      <c r="G34" s="24"/>
      <c r="H34" s="25"/>
      <c r="I34" s="26"/>
    </row>
    <row r="35" spans="1:9" ht="12.75">
      <c r="A35" s="27"/>
      <c r="B35" s="23"/>
      <c r="C35" s="23"/>
      <c r="D35" s="24"/>
      <c r="E35" s="24"/>
      <c r="F35" s="24"/>
      <c r="G35" s="24"/>
      <c r="H35" s="25"/>
      <c r="I35" s="26"/>
    </row>
    <row r="36" spans="1:9" ht="13.5" thickBot="1">
      <c r="A36" s="28"/>
      <c r="B36" s="29"/>
      <c r="C36" s="29"/>
      <c r="D36" s="30"/>
      <c r="E36" s="30"/>
      <c r="F36" s="30"/>
      <c r="G36" s="30"/>
      <c r="H36" s="31"/>
      <c r="I36" s="32"/>
    </row>
    <row r="37" spans="1:9" s="1" customFormat="1" ht="30" customHeight="1" thickBot="1">
      <c r="A37" s="33" t="s">
        <v>19</v>
      </c>
      <c r="B37" s="34">
        <f>SUM(B27:B32)</f>
        <v>998000</v>
      </c>
      <c r="C37" s="34">
        <f aca="true" t="shared" si="0" ref="C37:I37">SUM(C27:C32)</f>
        <v>6330000</v>
      </c>
      <c r="D37" s="34">
        <v>0</v>
      </c>
      <c r="E37" s="34">
        <f t="shared" si="0"/>
        <v>0</v>
      </c>
      <c r="F37" s="34">
        <f t="shared" si="0"/>
        <v>0</v>
      </c>
      <c r="G37" s="34">
        <f t="shared" si="0"/>
        <v>0</v>
      </c>
      <c r="H37" s="34"/>
      <c r="I37" s="163">
        <f t="shared" si="0"/>
        <v>0</v>
      </c>
    </row>
    <row r="38" spans="1:9" s="1" customFormat="1" ht="28.5" customHeight="1" thickBot="1">
      <c r="A38" s="33" t="s">
        <v>23</v>
      </c>
      <c r="B38" s="188">
        <f>B37+C37+D37+E37+F37+G37+H37+I37</f>
        <v>7328000</v>
      </c>
      <c r="C38" s="189"/>
      <c r="D38" s="189"/>
      <c r="E38" s="189"/>
      <c r="F38" s="189"/>
      <c r="G38" s="189"/>
      <c r="H38" s="189"/>
      <c r="I38" s="190"/>
    </row>
    <row r="39" spans="5:6" ht="13.5" thickBot="1">
      <c r="E39" s="37"/>
      <c r="F39" s="38"/>
    </row>
    <row r="40" spans="1:9" ht="27" thickBot="1">
      <c r="A40" s="99" t="s">
        <v>11</v>
      </c>
      <c r="B40" s="182" t="s">
        <v>106</v>
      </c>
      <c r="C40" s="183"/>
      <c r="D40" s="184"/>
      <c r="E40" s="184"/>
      <c r="F40" s="184"/>
      <c r="G40" s="184"/>
      <c r="H40" s="184"/>
      <c r="I40" s="185"/>
    </row>
    <row r="41" spans="1:9" ht="66" thickBot="1">
      <c r="A41" s="100" t="s">
        <v>12</v>
      </c>
      <c r="B41" s="19" t="s">
        <v>80</v>
      </c>
      <c r="C41" s="131" t="s">
        <v>81</v>
      </c>
      <c r="D41" s="20" t="s">
        <v>13</v>
      </c>
      <c r="E41" s="20" t="s">
        <v>14</v>
      </c>
      <c r="F41" s="20" t="s">
        <v>15</v>
      </c>
      <c r="G41" s="20" t="s">
        <v>16</v>
      </c>
      <c r="H41" s="20" t="s">
        <v>17</v>
      </c>
      <c r="I41" s="21" t="s">
        <v>18</v>
      </c>
    </row>
    <row r="42" spans="1:9" ht="12.75">
      <c r="A42" s="3">
        <v>633</v>
      </c>
      <c r="B42" s="4"/>
      <c r="C42" s="4"/>
      <c r="D42" s="5"/>
      <c r="E42" s="6"/>
      <c r="F42" s="7"/>
      <c r="G42" s="7"/>
      <c r="H42" s="8"/>
      <c r="I42" s="9"/>
    </row>
    <row r="43" spans="1:9" ht="12.75">
      <c r="A43" s="22">
        <v>641</v>
      </c>
      <c r="B43" s="23"/>
      <c r="C43" s="23"/>
      <c r="D43" s="24"/>
      <c r="E43" s="24"/>
      <c r="F43" s="24"/>
      <c r="G43" s="24"/>
      <c r="H43" s="25"/>
      <c r="I43" s="26"/>
    </row>
    <row r="44" spans="1:9" ht="12.75">
      <c r="A44" s="22">
        <v>652</v>
      </c>
      <c r="B44" s="23"/>
      <c r="C44" s="23"/>
      <c r="D44" s="24"/>
      <c r="E44" s="24"/>
      <c r="F44" s="24"/>
      <c r="G44" s="24"/>
      <c r="H44" s="25"/>
      <c r="I44" s="26"/>
    </row>
    <row r="45" spans="1:9" ht="12.75">
      <c r="A45" s="22">
        <v>661</v>
      </c>
      <c r="B45" s="23"/>
      <c r="C45" s="23"/>
      <c r="D45" s="24"/>
      <c r="E45" s="24"/>
      <c r="F45" s="24"/>
      <c r="G45" s="24"/>
      <c r="H45" s="25"/>
      <c r="I45" s="26"/>
    </row>
    <row r="46" spans="1:9" ht="12.75">
      <c r="A46" s="22">
        <v>663</v>
      </c>
      <c r="B46" s="23"/>
      <c r="C46" s="23"/>
      <c r="D46" s="24"/>
      <c r="E46" s="24"/>
      <c r="F46" s="24"/>
      <c r="G46" s="24"/>
      <c r="H46" s="25"/>
      <c r="I46" s="26"/>
    </row>
    <row r="47" spans="1:9" ht="13.5" customHeight="1">
      <c r="A47" s="22">
        <v>671</v>
      </c>
      <c r="B47" s="23">
        <v>980000</v>
      </c>
      <c r="C47" s="23">
        <v>6200000</v>
      </c>
      <c r="D47" s="24"/>
      <c r="E47" s="24"/>
      <c r="F47" s="24"/>
      <c r="G47" s="24"/>
      <c r="H47" s="25"/>
      <c r="I47" s="26"/>
    </row>
    <row r="48" spans="1:9" ht="13.5" customHeight="1">
      <c r="A48" s="27">
        <v>721</v>
      </c>
      <c r="B48" s="23"/>
      <c r="C48" s="23"/>
      <c r="D48" s="24"/>
      <c r="E48" s="24"/>
      <c r="F48" s="24"/>
      <c r="G48" s="24"/>
      <c r="H48" s="25"/>
      <c r="I48" s="26"/>
    </row>
    <row r="49" spans="1:9" ht="13.5" customHeight="1">
      <c r="A49" s="27"/>
      <c r="B49" s="23"/>
      <c r="C49" s="23"/>
      <c r="D49" s="24"/>
      <c r="E49" s="24"/>
      <c r="F49" s="24"/>
      <c r="G49" s="24"/>
      <c r="H49" s="25"/>
      <c r="I49" s="26"/>
    </row>
    <row r="50" spans="1:9" ht="13.5" thickBot="1">
      <c r="A50" s="28"/>
      <c r="B50" s="29"/>
      <c r="C50" s="29"/>
      <c r="D50" s="30"/>
      <c r="E50" s="30"/>
      <c r="F50" s="30"/>
      <c r="G50" s="30"/>
      <c r="H50" s="31"/>
      <c r="I50" s="32"/>
    </row>
    <row r="51" spans="1:9" s="1" customFormat="1" ht="30" customHeight="1" thickBot="1">
      <c r="A51" s="33" t="s">
        <v>19</v>
      </c>
      <c r="B51" s="34">
        <f>SUM(B42:B50)</f>
        <v>980000</v>
      </c>
      <c r="C51" s="34">
        <f aca="true" t="shared" si="1" ref="C51:I51">SUM(C42:C50)</f>
        <v>6200000</v>
      </c>
      <c r="D51" s="34">
        <f t="shared" si="1"/>
        <v>0</v>
      </c>
      <c r="E51" s="34">
        <f t="shared" si="1"/>
        <v>0</v>
      </c>
      <c r="F51" s="34">
        <f t="shared" si="1"/>
        <v>0</v>
      </c>
      <c r="G51" s="34">
        <f t="shared" si="1"/>
        <v>0</v>
      </c>
      <c r="H51" s="34">
        <f t="shared" si="1"/>
        <v>0</v>
      </c>
      <c r="I51" s="163">
        <f t="shared" si="1"/>
        <v>0</v>
      </c>
    </row>
    <row r="52" spans="1:9" s="1" customFormat="1" ht="28.5" customHeight="1" thickBot="1">
      <c r="A52" s="33" t="s">
        <v>107</v>
      </c>
      <c r="B52" s="188">
        <f>B51+C51+D51+E51+F51+G51+H51+I51</f>
        <v>7180000</v>
      </c>
      <c r="C52" s="189"/>
      <c r="D52" s="189"/>
      <c r="E52" s="189"/>
      <c r="F52" s="189"/>
      <c r="G52" s="189"/>
      <c r="H52" s="189"/>
      <c r="I52" s="190"/>
    </row>
    <row r="53" spans="4:6" ht="13.5" customHeight="1">
      <c r="D53" s="39"/>
      <c r="E53" s="37"/>
      <c r="F53" s="40"/>
    </row>
    <row r="54" spans="4:6" ht="13.5" customHeight="1">
      <c r="D54" s="39"/>
      <c r="E54" s="41"/>
      <c r="F54" s="42"/>
    </row>
    <row r="55" spans="5:6" ht="13.5" customHeight="1">
      <c r="E55" s="43"/>
      <c r="F55" s="44"/>
    </row>
    <row r="56" spans="5:6" ht="13.5" customHeight="1">
      <c r="E56" s="45"/>
      <c r="F56" s="46"/>
    </row>
    <row r="57" spans="5:6" ht="13.5" customHeight="1">
      <c r="E57" s="37"/>
      <c r="F57" s="38"/>
    </row>
    <row r="58" spans="4:6" ht="28.5" customHeight="1">
      <c r="D58" s="39"/>
      <c r="E58" s="37"/>
      <c r="F58" s="47"/>
    </row>
    <row r="59" spans="4:6" ht="13.5" customHeight="1">
      <c r="D59" s="39"/>
      <c r="E59" s="37"/>
      <c r="F59" s="42"/>
    </row>
    <row r="60" spans="5:6" ht="13.5" customHeight="1">
      <c r="E60" s="37"/>
      <c r="F60" s="38"/>
    </row>
    <row r="61" spans="5:6" ht="13.5" customHeight="1">
      <c r="E61" s="37"/>
      <c r="F61" s="46"/>
    </row>
    <row r="62" spans="5:6" ht="13.5" customHeight="1">
      <c r="E62" s="37"/>
      <c r="F62" s="38"/>
    </row>
    <row r="63" spans="5:6" ht="22.5" customHeight="1">
      <c r="E63" s="37"/>
      <c r="F63" s="48"/>
    </row>
    <row r="64" spans="5:6" ht="13.5" customHeight="1">
      <c r="E64" s="43"/>
      <c r="F64" s="44"/>
    </row>
    <row r="65" spans="2:6" ht="13.5" customHeight="1">
      <c r="B65" s="39"/>
      <c r="C65" s="39"/>
      <c r="E65" s="43"/>
      <c r="F65" s="49"/>
    </row>
    <row r="66" spans="4:6" ht="13.5" customHeight="1">
      <c r="D66" s="39"/>
      <c r="E66" s="43"/>
      <c r="F66" s="50"/>
    </row>
    <row r="67" spans="4:6" ht="13.5" customHeight="1">
      <c r="D67" s="39"/>
      <c r="E67" s="45"/>
      <c r="F67" s="42"/>
    </row>
    <row r="68" spans="5:6" ht="13.5" customHeight="1">
      <c r="E68" s="37"/>
      <c r="F68" s="38"/>
    </row>
    <row r="69" spans="2:6" ht="13.5" customHeight="1">
      <c r="B69" s="39"/>
      <c r="C69" s="39"/>
      <c r="E69" s="37"/>
      <c r="F69" s="40"/>
    </row>
    <row r="70" spans="4:6" ht="13.5" customHeight="1">
      <c r="D70" s="39"/>
      <c r="E70" s="37"/>
      <c r="F70" s="49"/>
    </row>
    <row r="71" spans="4:6" ht="13.5" customHeight="1">
      <c r="D71" s="39"/>
      <c r="E71" s="45"/>
      <c r="F71" s="42"/>
    </row>
    <row r="72" spans="5:6" ht="13.5" customHeight="1">
      <c r="E72" s="43"/>
      <c r="F72" s="38"/>
    </row>
    <row r="73" spans="4:6" ht="13.5" customHeight="1">
      <c r="D73" s="39"/>
      <c r="E73" s="43"/>
      <c r="F73" s="49"/>
    </row>
    <row r="74" spans="5:6" ht="22.5" customHeight="1">
      <c r="E74" s="45"/>
      <c r="F74" s="48"/>
    </row>
    <row r="75" spans="5:6" ht="13.5" customHeight="1">
      <c r="E75" s="37"/>
      <c r="F75" s="38"/>
    </row>
    <row r="76" spans="5:6" ht="13.5" customHeight="1">
      <c r="E76" s="45"/>
      <c r="F76" s="42"/>
    </row>
    <row r="77" spans="5:6" ht="13.5" customHeight="1">
      <c r="E77" s="37"/>
      <c r="F77" s="38"/>
    </row>
    <row r="78" spans="5:6" ht="13.5" customHeight="1">
      <c r="E78" s="37"/>
      <c r="F78" s="38"/>
    </row>
    <row r="79" spans="1:6" ht="13.5" customHeight="1">
      <c r="A79" s="39"/>
      <c r="E79" s="51"/>
      <c r="F79" s="49"/>
    </row>
    <row r="80" spans="2:6" ht="13.5" customHeight="1">
      <c r="B80" s="39"/>
      <c r="C80" s="39"/>
      <c r="D80" s="39"/>
      <c r="E80" s="52"/>
      <c r="F80" s="49"/>
    </row>
    <row r="81" spans="2:6" ht="13.5" customHeight="1">
      <c r="B81" s="39"/>
      <c r="C81" s="39"/>
      <c r="D81" s="39"/>
      <c r="E81" s="52"/>
      <c r="F81" s="40"/>
    </row>
    <row r="82" spans="2:6" ht="13.5" customHeight="1">
      <c r="B82" s="39"/>
      <c r="C82" s="39"/>
      <c r="D82" s="39"/>
      <c r="E82" s="45"/>
      <c r="F82" s="46"/>
    </row>
    <row r="83" spans="5:6" ht="12.75">
      <c r="E83" s="37"/>
      <c r="F83" s="38"/>
    </row>
    <row r="84" spans="2:6" ht="12.75">
      <c r="B84" s="39"/>
      <c r="C84" s="39"/>
      <c r="E84" s="37"/>
      <c r="F84" s="49"/>
    </row>
    <row r="85" spans="4:6" ht="12.75">
      <c r="D85" s="39"/>
      <c r="E85" s="37"/>
      <c r="F85" s="40"/>
    </row>
    <row r="86" spans="4:6" ht="12.75">
      <c r="D86" s="39"/>
      <c r="E86" s="45"/>
      <c r="F86" s="42"/>
    </row>
    <row r="87" spans="5:6" ht="12.75">
      <c r="E87" s="37"/>
      <c r="F87" s="38"/>
    </row>
    <row r="88" spans="5:6" ht="12.75">
      <c r="E88" s="37"/>
      <c r="F88" s="38"/>
    </row>
    <row r="89" spans="5:6" ht="12.75">
      <c r="E89" s="53"/>
      <c r="F89" s="54"/>
    </row>
    <row r="90" spans="5:6" ht="12.75">
      <c r="E90" s="37"/>
      <c r="F90" s="38"/>
    </row>
    <row r="91" spans="5:6" ht="12.75">
      <c r="E91" s="37"/>
      <c r="F91" s="38"/>
    </row>
    <row r="92" spans="5:6" ht="12.75">
      <c r="E92" s="37"/>
      <c r="F92" s="38"/>
    </row>
    <row r="93" spans="5:6" ht="12.75">
      <c r="E93" s="45"/>
      <c r="F93" s="42"/>
    </row>
    <row r="94" spans="5:6" ht="12.75">
      <c r="E94" s="37"/>
      <c r="F94" s="38"/>
    </row>
    <row r="95" spans="5:6" ht="12.75">
      <c r="E95" s="45"/>
      <c r="F95" s="42"/>
    </row>
    <row r="96" spans="5:6" ht="12.75">
      <c r="E96" s="37"/>
      <c r="F96" s="38"/>
    </row>
    <row r="97" spans="5:6" ht="12.75">
      <c r="E97" s="37"/>
      <c r="F97" s="38"/>
    </row>
    <row r="98" spans="5:6" ht="12.75">
      <c r="E98" s="37"/>
      <c r="F98" s="38"/>
    </row>
    <row r="99" spans="5:6" ht="12.75">
      <c r="E99" s="37"/>
      <c r="F99" s="38"/>
    </row>
    <row r="100" spans="1:6" ht="28.5" customHeight="1">
      <c r="A100" s="55"/>
      <c r="B100" s="55"/>
      <c r="C100" s="55"/>
      <c r="D100" s="55"/>
      <c r="E100" s="56"/>
      <c r="F100" s="57"/>
    </row>
    <row r="101" spans="4:6" ht="12.75">
      <c r="D101" s="39"/>
      <c r="E101" s="37"/>
      <c r="F101" s="40"/>
    </row>
    <row r="102" spans="5:6" ht="12.75">
      <c r="E102" s="58"/>
      <c r="F102" s="59"/>
    </row>
    <row r="103" spans="5:6" ht="12.75">
      <c r="E103" s="37"/>
      <c r="F103" s="38"/>
    </row>
    <row r="104" spans="5:6" ht="12.75">
      <c r="E104" s="53"/>
      <c r="F104" s="54"/>
    </row>
    <row r="105" spans="5:6" ht="12.75">
      <c r="E105" s="53"/>
      <c r="F105" s="54"/>
    </row>
    <row r="106" spans="5:6" ht="12.75">
      <c r="E106" s="37"/>
      <c r="F106" s="38"/>
    </row>
    <row r="107" spans="5:6" ht="12.75">
      <c r="E107" s="45"/>
      <c r="F107" s="42"/>
    </row>
    <row r="108" spans="5:6" ht="12.75">
      <c r="E108" s="37"/>
      <c r="F108" s="38"/>
    </row>
    <row r="109" spans="5:6" ht="12.75">
      <c r="E109" s="37"/>
      <c r="F109" s="38"/>
    </row>
    <row r="110" spans="5:6" ht="12.75">
      <c r="E110" s="45"/>
      <c r="F110" s="42"/>
    </row>
    <row r="111" spans="5:6" ht="12.75">
      <c r="E111" s="37"/>
      <c r="F111" s="38"/>
    </row>
    <row r="112" spans="5:6" ht="12.75">
      <c r="E112" s="53"/>
      <c r="F112" s="54"/>
    </row>
    <row r="113" spans="5:6" ht="12.75">
      <c r="E113" s="45"/>
      <c r="F113" s="59"/>
    </row>
    <row r="114" spans="5:6" ht="12.75">
      <c r="E114" s="43"/>
      <c r="F114" s="54"/>
    </row>
    <row r="115" spans="5:6" ht="12.75">
      <c r="E115" s="45"/>
      <c r="F115" s="42"/>
    </row>
    <row r="116" spans="5:6" ht="12.75">
      <c r="E116" s="37"/>
      <c r="F116" s="38"/>
    </row>
    <row r="117" spans="4:6" ht="12.75">
      <c r="D117" s="39"/>
      <c r="E117" s="37"/>
      <c r="F117" s="40"/>
    </row>
    <row r="118" spans="5:6" ht="12.75">
      <c r="E118" s="43"/>
      <c r="F118" s="42"/>
    </row>
    <row r="119" spans="5:6" ht="12.75">
      <c r="E119" s="43"/>
      <c r="F119" s="54"/>
    </row>
    <row r="120" spans="4:6" ht="12.75">
      <c r="D120" s="39"/>
      <c r="E120" s="43"/>
      <c r="F120" s="60"/>
    </row>
    <row r="121" spans="4:6" ht="12.75">
      <c r="D121" s="39"/>
      <c r="E121" s="45"/>
      <c r="F121" s="46"/>
    </row>
    <row r="122" spans="5:6" ht="12.75">
      <c r="E122" s="37"/>
      <c r="F122" s="38"/>
    </row>
    <row r="123" spans="5:6" ht="12.75">
      <c r="E123" s="58"/>
      <c r="F123" s="61"/>
    </row>
    <row r="124" spans="5:6" ht="11.25" customHeight="1">
      <c r="E124" s="53"/>
      <c r="F124" s="54"/>
    </row>
    <row r="125" spans="2:6" ht="24" customHeight="1">
      <c r="B125" s="39"/>
      <c r="C125" s="39"/>
      <c r="E125" s="53"/>
      <c r="F125" s="62"/>
    </row>
    <row r="126" spans="4:6" ht="15" customHeight="1">
      <c r="D126" s="39"/>
      <c r="E126" s="53"/>
      <c r="F126" s="62"/>
    </row>
    <row r="127" spans="5:6" ht="11.25" customHeight="1">
      <c r="E127" s="58"/>
      <c r="F127" s="59"/>
    </row>
    <row r="128" spans="5:6" ht="12.75">
      <c r="E128" s="53"/>
      <c r="F128" s="54"/>
    </row>
    <row r="129" spans="2:6" ht="13.5" customHeight="1">
      <c r="B129" s="39"/>
      <c r="C129" s="39"/>
      <c r="E129" s="53"/>
      <c r="F129" s="63"/>
    </row>
    <row r="130" spans="4:6" ht="12.75" customHeight="1">
      <c r="D130" s="39"/>
      <c r="E130" s="53"/>
      <c r="F130" s="40"/>
    </row>
    <row r="131" spans="4:6" ht="12.75" customHeight="1">
      <c r="D131" s="39"/>
      <c r="E131" s="45"/>
      <c r="F131" s="46"/>
    </row>
    <row r="132" spans="5:6" ht="12.75">
      <c r="E132" s="37"/>
      <c r="F132" s="38"/>
    </row>
    <row r="133" spans="4:6" ht="12.75">
      <c r="D133" s="39"/>
      <c r="E133" s="37"/>
      <c r="F133" s="60"/>
    </row>
    <row r="134" spans="5:6" ht="12.75">
      <c r="E134" s="58"/>
      <c r="F134" s="59"/>
    </row>
    <row r="135" spans="5:6" ht="12.75">
      <c r="E135" s="53"/>
      <c r="F135" s="54"/>
    </row>
    <row r="136" spans="5:6" ht="12.75">
      <c r="E136" s="37"/>
      <c r="F136" s="38"/>
    </row>
    <row r="137" spans="1:6" ht="19.5" customHeight="1">
      <c r="A137" s="64"/>
      <c r="B137" s="14"/>
      <c r="C137" s="14"/>
      <c r="D137" s="14"/>
      <c r="E137" s="14"/>
      <c r="F137" s="49"/>
    </row>
    <row r="138" spans="1:6" ht="15" customHeight="1">
      <c r="A138" s="39"/>
      <c r="E138" s="51"/>
      <c r="F138" s="49"/>
    </row>
    <row r="139" spans="1:6" ht="12.75">
      <c r="A139" s="39"/>
      <c r="B139" s="39"/>
      <c r="C139" s="39"/>
      <c r="E139" s="51"/>
      <c r="F139" s="40"/>
    </row>
    <row r="140" spans="4:6" ht="12.75">
      <c r="D140" s="39"/>
      <c r="E140" s="37"/>
      <c r="F140" s="49"/>
    </row>
    <row r="141" spans="5:6" ht="12.75">
      <c r="E141" s="41"/>
      <c r="F141" s="42"/>
    </row>
    <row r="142" spans="2:6" ht="12.75">
      <c r="B142" s="39"/>
      <c r="C142" s="39"/>
      <c r="E142" s="37"/>
      <c r="F142" s="40"/>
    </row>
    <row r="143" spans="4:6" ht="12.75">
      <c r="D143" s="39"/>
      <c r="E143" s="37"/>
      <c r="F143" s="40"/>
    </row>
    <row r="144" spans="5:6" ht="12.75">
      <c r="E144" s="45"/>
      <c r="F144" s="46"/>
    </row>
    <row r="145" spans="4:6" ht="22.5" customHeight="1">
      <c r="D145" s="39"/>
      <c r="E145" s="37"/>
      <c r="F145" s="47"/>
    </row>
    <row r="146" spans="5:6" ht="12.75">
      <c r="E146" s="37"/>
      <c r="F146" s="46"/>
    </row>
    <row r="147" spans="2:6" ht="12.75">
      <c r="B147" s="39"/>
      <c r="C147" s="39"/>
      <c r="E147" s="43"/>
      <c r="F147" s="49"/>
    </row>
    <row r="148" spans="4:6" ht="12.75">
      <c r="D148" s="39"/>
      <c r="E148" s="43"/>
      <c r="F148" s="50"/>
    </row>
    <row r="149" spans="5:6" ht="12.75">
      <c r="E149" s="45"/>
      <c r="F149" s="42"/>
    </row>
    <row r="150" spans="1:6" ht="13.5" customHeight="1">
      <c r="A150" s="39"/>
      <c r="E150" s="51"/>
      <c r="F150" s="49"/>
    </row>
    <row r="151" spans="2:6" ht="13.5" customHeight="1">
      <c r="B151" s="39"/>
      <c r="C151" s="39"/>
      <c r="E151" s="37"/>
      <c r="F151" s="49"/>
    </row>
    <row r="152" spans="4:6" ht="13.5" customHeight="1">
      <c r="D152" s="39"/>
      <c r="E152" s="37"/>
      <c r="F152" s="40"/>
    </row>
    <row r="153" spans="4:6" ht="12.75">
      <c r="D153" s="39"/>
      <c r="E153" s="45"/>
      <c r="F153" s="42"/>
    </row>
    <row r="154" spans="4:6" ht="12.75">
      <c r="D154" s="39"/>
      <c r="E154" s="37"/>
      <c r="F154" s="40"/>
    </row>
    <row r="155" spans="5:6" ht="12.75">
      <c r="E155" s="58"/>
      <c r="F155" s="59"/>
    </row>
    <row r="156" spans="4:6" ht="12.75">
      <c r="D156" s="39"/>
      <c r="E156" s="43"/>
      <c r="F156" s="60"/>
    </row>
    <row r="157" spans="4:6" ht="12.75">
      <c r="D157" s="39"/>
      <c r="E157" s="45"/>
      <c r="F157" s="46"/>
    </row>
    <row r="158" spans="5:6" ht="12.75">
      <c r="E158" s="58"/>
      <c r="F158" s="65"/>
    </row>
    <row r="159" spans="2:6" ht="12.75">
      <c r="B159" s="39"/>
      <c r="C159" s="39"/>
      <c r="E159" s="53"/>
      <c r="F159" s="63"/>
    </row>
    <row r="160" spans="4:6" ht="12.75">
      <c r="D160" s="39"/>
      <c r="E160" s="53"/>
      <c r="F160" s="40"/>
    </row>
    <row r="161" spans="4:6" ht="12.75">
      <c r="D161" s="39"/>
      <c r="E161" s="45"/>
      <c r="F161" s="46"/>
    </row>
    <row r="162" spans="4:6" ht="12.75">
      <c r="D162" s="39"/>
      <c r="E162" s="45"/>
      <c r="F162" s="46"/>
    </row>
    <row r="163" spans="5:6" ht="12.75">
      <c r="E163" s="37"/>
      <c r="F163" s="38"/>
    </row>
    <row r="164" spans="1:6" s="66" customFormat="1" ht="18" customHeight="1">
      <c r="A164" s="186"/>
      <c r="B164" s="187"/>
      <c r="C164" s="187"/>
      <c r="D164" s="187"/>
      <c r="E164" s="187"/>
      <c r="F164" s="187"/>
    </row>
    <row r="165" spans="1:6" ht="28.5" customHeight="1">
      <c r="A165" s="55"/>
      <c r="B165" s="55"/>
      <c r="C165" s="55"/>
      <c r="D165" s="55"/>
      <c r="E165" s="56"/>
      <c r="F165" s="57"/>
    </row>
    <row r="167" spans="1:6" ht="15">
      <c r="A167" s="68"/>
      <c r="B167" s="39"/>
      <c r="C167" s="39"/>
      <c r="D167" s="39"/>
      <c r="E167" s="69"/>
      <c r="F167" s="13"/>
    </row>
    <row r="168" spans="1:6" ht="12.75">
      <c r="A168" s="39"/>
      <c r="B168" s="39"/>
      <c r="C168" s="39"/>
      <c r="D168" s="39"/>
      <c r="E168" s="69"/>
      <c r="F168" s="13"/>
    </row>
    <row r="169" spans="1:6" ht="17.25" customHeight="1">
      <c r="A169" s="39"/>
      <c r="B169" s="39"/>
      <c r="C169" s="39"/>
      <c r="D169" s="39"/>
      <c r="E169" s="69"/>
      <c r="F169" s="13"/>
    </row>
    <row r="170" spans="1:6" ht="13.5" customHeight="1">
      <c r="A170" s="39"/>
      <c r="B170" s="39"/>
      <c r="C170" s="39"/>
      <c r="D170" s="39"/>
      <c r="E170" s="69"/>
      <c r="F170" s="13"/>
    </row>
    <row r="171" spans="1:6" ht="12.75">
      <c r="A171" s="39"/>
      <c r="B171" s="39"/>
      <c r="C171" s="39"/>
      <c r="D171" s="39"/>
      <c r="E171" s="69"/>
      <c r="F171" s="13"/>
    </row>
    <row r="172" spans="1:4" ht="12.75">
      <c r="A172" s="39"/>
      <c r="B172" s="39"/>
      <c r="C172" s="39"/>
      <c r="D172" s="39"/>
    </row>
    <row r="173" spans="1:6" ht="12.75">
      <c r="A173" s="39"/>
      <c r="B173" s="39"/>
      <c r="C173" s="39"/>
      <c r="D173" s="39"/>
      <c r="E173" s="69"/>
      <c r="F173" s="13"/>
    </row>
    <row r="174" spans="1:6" ht="12.75">
      <c r="A174" s="39"/>
      <c r="B174" s="39"/>
      <c r="C174" s="39"/>
      <c r="D174" s="39"/>
      <c r="E174" s="69"/>
      <c r="F174" s="70"/>
    </row>
    <row r="175" spans="1:6" ht="12.75">
      <c r="A175" s="39"/>
      <c r="B175" s="39"/>
      <c r="C175" s="39"/>
      <c r="D175" s="39"/>
      <c r="E175" s="69"/>
      <c r="F175" s="13"/>
    </row>
    <row r="176" spans="1:6" ht="22.5" customHeight="1">
      <c r="A176" s="39"/>
      <c r="B176" s="39"/>
      <c r="C176" s="39"/>
      <c r="D176" s="39"/>
      <c r="E176" s="69"/>
      <c r="F176" s="47"/>
    </row>
    <row r="177" spans="5:6" ht="22.5" customHeight="1">
      <c r="E177" s="45"/>
      <c r="F177" s="48"/>
    </row>
  </sheetData>
  <sheetProtection/>
  <mergeCells count="8">
    <mergeCell ref="B40:I40"/>
    <mergeCell ref="A164:F164"/>
    <mergeCell ref="B3:I3"/>
    <mergeCell ref="B52:I52"/>
    <mergeCell ref="A1:I1"/>
    <mergeCell ref="B23:I23"/>
    <mergeCell ref="B25:I25"/>
    <mergeCell ref="B38:I38"/>
  </mergeCells>
  <printOptions horizontalCentered="1"/>
  <pageMargins left="0.1968503937007874" right="0.1968503937007874" top="0.2362204724409449" bottom="0.1968503937007874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23" max="8" man="1"/>
    <brk id="98" max="9" man="1"/>
    <brk id="162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1"/>
  <sheetViews>
    <sheetView zoomScalePageLayoutView="0" workbookViewId="0" topLeftCell="A56">
      <selection activeCell="O79" sqref="O79"/>
    </sheetView>
  </sheetViews>
  <sheetFormatPr defaultColWidth="11.421875" defaultRowHeight="12.75"/>
  <cols>
    <col min="1" max="1" width="11.421875" style="92" bestFit="1" customWidth="1"/>
    <col min="2" max="2" width="34.421875" style="95" customWidth="1"/>
    <col min="3" max="3" width="12.00390625" style="2" customWidth="1"/>
    <col min="4" max="4" width="12.140625" style="2" customWidth="1"/>
    <col min="5" max="5" width="11.28125" style="2" customWidth="1"/>
    <col min="6" max="7" width="9.8515625" style="2" customWidth="1"/>
    <col min="8" max="8" width="8.421875" style="2" customWidth="1"/>
    <col min="9" max="9" width="6.28125" style="2" customWidth="1"/>
    <col min="10" max="10" width="10.8515625" style="2" customWidth="1"/>
    <col min="11" max="11" width="8.8515625" style="2" customWidth="1"/>
    <col min="12" max="13" width="12.28125" style="2" bestFit="1" customWidth="1"/>
    <col min="14" max="16384" width="11.421875" style="10" customWidth="1"/>
  </cols>
  <sheetData>
    <row r="1" spans="1:13" ht="24" customHeight="1">
      <c r="A1" s="191" t="s">
        <v>24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s="13" customFormat="1" ht="60.75">
      <c r="A2" s="11" t="s">
        <v>25</v>
      </c>
      <c r="B2" s="11" t="s">
        <v>26</v>
      </c>
      <c r="C2" s="12" t="s">
        <v>101</v>
      </c>
      <c r="D2" s="96" t="s">
        <v>80</v>
      </c>
      <c r="E2" s="96" t="s">
        <v>81</v>
      </c>
      <c r="F2" s="96" t="s">
        <v>13</v>
      </c>
      <c r="G2" s="96" t="s">
        <v>14</v>
      </c>
      <c r="H2" s="96" t="s">
        <v>91</v>
      </c>
      <c r="I2" s="96" t="s">
        <v>27</v>
      </c>
      <c r="J2" s="96" t="s">
        <v>17</v>
      </c>
      <c r="K2" s="96" t="s">
        <v>18</v>
      </c>
      <c r="L2" s="12" t="s">
        <v>43</v>
      </c>
      <c r="M2" s="12" t="s">
        <v>102</v>
      </c>
    </row>
    <row r="3" spans="1:13" ht="12.75">
      <c r="A3" s="91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2" s="13" customFormat="1" ht="12.75">
      <c r="A4" s="91"/>
      <c r="B4" s="93" t="s">
        <v>99</v>
      </c>
    </row>
    <row r="5" spans="1:13" ht="12.75">
      <c r="A5" s="91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2" s="13" customFormat="1" ht="12.75">
      <c r="A6" s="91"/>
      <c r="B6" s="94" t="s">
        <v>100</v>
      </c>
    </row>
    <row r="7" spans="1:13" s="13" customFormat="1" ht="12.75" customHeight="1">
      <c r="A7" s="120" t="s">
        <v>47</v>
      </c>
      <c r="B7" s="108" t="s">
        <v>82</v>
      </c>
      <c r="C7" s="109">
        <f>C8</f>
        <v>6479500</v>
      </c>
      <c r="D7" s="109">
        <f aca="true" t="shared" si="0" ref="D7:M7">D8</f>
        <v>0</v>
      </c>
      <c r="E7" s="109">
        <f t="shared" si="0"/>
        <v>6479500</v>
      </c>
      <c r="F7" s="109">
        <v>0</v>
      </c>
      <c r="G7" s="109">
        <f t="shared" si="0"/>
        <v>0</v>
      </c>
      <c r="H7" s="109">
        <f t="shared" si="0"/>
        <v>0</v>
      </c>
      <c r="I7" s="109">
        <f t="shared" si="0"/>
        <v>0</v>
      </c>
      <c r="J7" s="109">
        <f t="shared" si="0"/>
        <v>0</v>
      </c>
      <c r="K7" s="109">
        <f t="shared" si="0"/>
        <v>0</v>
      </c>
      <c r="L7" s="109">
        <f t="shared" si="0"/>
        <v>6330000</v>
      </c>
      <c r="M7" s="109">
        <f t="shared" si="0"/>
        <v>6200000</v>
      </c>
    </row>
    <row r="8" spans="1:13" s="13" customFormat="1" ht="12.75">
      <c r="A8" s="115">
        <v>3</v>
      </c>
      <c r="B8" s="116" t="s">
        <v>28</v>
      </c>
      <c r="C8" s="117">
        <f>C9</f>
        <v>6479500</v>
      </c>
      <c r="D8" s="117">
        <v>0</v>
      </c>
      <c r="E8" s="117">
        <f aca="true" t="shared" si="1" ref="E8:K8">E9+E19</f>
        <v>6479500</v>
      </c>
      <c r="F8" s="117">
        <v>0</v>
      </c>
      <c r="G8" s="117">
        <f t="shared" si="1"/>
        <v>0</v>
      </c>
      <c r="H8" s="117">
        <f t="shared" si="1"/>
        <v>0</v>
      </c>
      <c r="I8" s="117">
        <v>0</v>
      </c>
      <c r="J8" s="117">
        <f t="shared" si="1"/>
        <v>0</v>
      </c>
      <c r="K8" s="117">
        <f t="shared" si="1"/>
        <v>0</v>
      </c>
      <c r="L8" s="117">
        <f>L9</f>
        <v>6330000</v>
      </c>
      <c r="M8" s="117">
        <f>M9</f>
        <v>6200000</v>
      </c>
    </row>
    <row r="9" spans="1:13" s="13" customFormat="1" ht="12.75">
      <c r="A9" s="102">
        <v>31</v>
      </c>
      <c r="B9" s="103" t="s">
        <v>29</v>
      </c>
      <c r="C9" s="104">
        <f>C10+C14+C16</f>
        <v>6479500</v>
      </c>
      <c r="D9" s="104">
        <f aca="true" t="shared" si="2" ref="D9:K9">D10+D14+D16</f>
        <v>0</v>
      </c>
      <c r="E9" s="104">
        <f>E10+E14+E16</f>
        <v>6479500</v>
      </c>
      <c r="F9" s="104">
        <v>0</v>
      </c>
      <c r="G9" s="104">
        <f t="shared" si="2"/>
        <v>0</v>
      </c>
      <c r="H9" s="104">
        <f t="shared" si="2"/>
        <v>0</v>
      </c>
      <c r="I9" s="104">
        <f t="shared" si="2"/>
        <v>0</v>
      </c>
      <c r="J9" s="104">
        <f>J10+J14+J16</f>
        <v>0</v>
      </c>
      <c r="K9" s="104">
        <f t="shared" si="2"/>
        <v>0</v>
      </c>
      <c r="L9" s="104">
        <v>6330000</v>
      </c>
      <c r="M9" s="104">
        <v>6200000</v>
      </c>
    </row>
    <row r="10" spans="1:13" ht="12.75">
      <c r="A10" s="105">
        <v>311</v>
      </c>
      <c r="B10" s="106" t="s">
        <v>30</v>
      </c>
      <c r="C10" s="107">
        <f>C11+C12+C13</f>
        <v>5500000</v>
      </c>
      <c r="D10" s="107">
        <f aca="true" t="shared" si="3" ref="D10:M10">D11+D12+D13</f>
        <v>0</v>
      </c>
      <c r="E10" s="107">
        <f t="shared" si="3"/>
        <v>5500000</v>
      </c>
      <c r="F10" s="107">
        <f t="shared" si="3"/>
        <v>0</v>
      </c>
      <c r="G10" s="107">
        <f t="shared" si="3"/>
        <v>0</v>
      </c>
      <c r="H10" s="107">
        <f t="shared" si="3"/>
        <v>0</v>
      </c>
      <c r="I10" s="107">
        <f t="shared" si="3"/>
        <v>0</v>
      </c>
      <c r="J10" s="107">
        <f t="shared" si="3"/>
        <v>0</v>
      </c>
      <c r="K10" s="107">
        <f t="shared" si="3"/>
        <v>0</v>
      </c>
      <c r="L10" s="107">
        <f t="shared" si="3"/>
        <v>0</v>
      </c>
      <c r="M10" s="107">
        <f t="shared" si="3"/>
        <v>0</v>
      </c>
    </row>
    <row r="11" spans="1:13" ht="12.75">
      <c r="A11" s="90">
        <v>3111</v>
      </c>
      <c r="B11" s="16" t="s">
        <v>49</v>
      </c>
      <c r="C11" s="61">
        <v>5500000</v>
      </c>
      <c r="D11" s="61"/>
      <c r="E11" s="61">
        <v>5500000</v>
      </c>
      <c r="F11" s="61"/>
      <c r="G11" s="61"/>
      <c r="H11" s="61"/>
      <c r="I11" s="61"/>
      <c r="J11" s="61"/>
      <c r="K11" s="61"/>
      <c r="L11" s="61">
        <v>0</v>
      </c>
      <c r="M11" s="61">
        <v>0</v>
      </c>
    </row>
    <row r="12" spans="1:13" ht="12.75">
      <c r="A12" s="90">
        <v>3113</v>
      </c>
      <c r="B12" s="16" t="s">
        <v>50</v>
      </c>
      <c r="C12" s="61">
        <v>0</v>
      </c>
      <c r="D12" s="61"/>
      <c r="E12" s="61">
        <v>0</v>
      </c>
      <c r="F12" s="61"/>
      <c r="G12" s="61"/>
      <c r="H12" s="61"/>
      <c r="I12" s="61"/>
      <c r="J12" s="61"/>
      <c r="K12" s="61"/>
      <c r="L12" s="61">
        <v>0</v>
      </c>
      <c r="M12" s="61">
        <v>0</v>
      </c>
    </row>
    <row r="13" spans="1:13" ht="12.75">
      <c r="A13" s="90">
        <v>3114</v>
      </c>
      <c r="B13" s="16" t="s">
        <v>51</v>
      </c>
      <c r="C13" s="61">
        <v>0</v>
      </c>
      <c r="D13" s="61"/>
      <c r="E13" s="61">
        <v>0</v>
      </c>
      <c r="F13" s="61"/>
      <c r="G13" s="61"/>
      <c r="H13" s="61"/>
      <c r="I13" s="61"/>
      <c r="J13" s="61"/>
      <c r="K13" s="61"/>
      <c r="L13" s="61">
        <v>0</v>
      </c>
      <c r="M13" s="61">
        <v>0</v>
      </c>
    </row>
    <row r="14" spans="1:13" ht="12.75">
      <c r="A14" s="105">
        <v>312</v>
      </c>
      <c r="B14" s="106" t="s">
        <v>31</v>
      </c>
      <c r="C14" s="107">
        <v>80000</v>
      </c>
      <c r="D14" s="107"/>
      <c r="E14" s="107">
        <v>80000</v>
      </c>
      <c r="F14" s="107"/>
      <c r="G14" s="107"/>
      <c r="H14" s="107"/>
      <c r="I14" s="107"/>
      <c r="J14" s="107"/>
      <c r="K14" s="107"/>
      <c r="L14" s="107">
        <v>0</v>
      </c>
      <c r="M14" s="107">
        <v>0</v>
      </c>
    </row>
    <row r="15" spans="1:13" ht="12.75">
      <c r="A15" s="90">
        <v>3121</v>
      </c>
      <c r="B15" s="16" t="s">
        <v>31</v>
      </c>
      <c r="C15" s="61">
        <v>80000</v>
      </c>
      <c r="D15" s="61"/>
      <c r="E15" s="61">
        <v>80000</v>
      </c>
      <c r="F15" s="61"/>
      <c r="G15" s="61"/>
      <c r="H15" s="61"/>
      <c r="I15" s="61"/>
      <c r="J15" s="61"/>
      <c r="K15" s="61"/>
      <c r="L15" s="61">
        <v>0</v>
      </c>
      <c r="M15" s="61">
        <v>0</v>
      </c>
    </row>
    <row r="16" spans="1:13" ht="12.75">
      <c r="A16" s="105">
        <v>313</v>
      </c>
      <c r="B16" s="106" t="s">
        <v>32</v>
      </c>
      <c r="C16" s="107">
        <f>C17+C18</f>
        <v>899500</v>
      </c>
      <c r="D16" s="107">
        <f aca="true" t="shared" si="4" ref="D16:M16">D17+D18</f>
        <v>0</v>
      </c>
      <c r="E16" s="107">
        <f t="shared" si="4"/>
        <v>899500</v>
      </c>
      <c r="F16" s="107">
        <f t="shared" si="4"/>
        <v>0</v>
      </c>
      <c r="G16" s="107">
        <f t="shared" si="4"/>
        <v>0</v>
      </c>
      <c r="H16" s="107">
        <f t="shared" si="4"/>
        <v>0</v>
      </c>
      <c r="I16" s="107">
        <f t="shared" si="4"/>
        <v>0</v>
      </c>
      <c r="J16" s="107">
        <f t="shared" si="4"/>
        <v>0</v>
      </c>
      <c r="K16" s="107">
        <f t="shared" si="4"/>
        <v>0</v>
      </c>
      <c r="L16" s="107">
        <f t="shared" si="4"/>
        <v>0</v>
      </c>
      <c r="M16" s="107">
        <f t="shared" si="4"/>
        <v>0</v>
      </c>
    </row>
    <row r="17" spans="1:13" ht="12.75">
      <c r="A17" s="90">
        <v>3132</v>
      </c>
      <c r="B17" s="16" t="s">
        <v>52</v>
      </c>
      <c r="C17" s="61">
        <v>807000</v>
      </c>
      <c r="D17" s="61"/>
      <c r="E17" s="61">
        <v>807000</v>
      </c>
      <c r="F17" s="61"/>
      <c r="G17" s="61"/>
      <c r="H17" s="61"/>
      <c r="I17" s="61"/>
      <c r="J17" s="61"/>
      <c r="K17" s="61"/>
      <c r="L17" s="61">
        <v>0</v>
      </c>
      <c r="M17" s="61">
        <v>0</v>
      </c>
    </row>
    <row r="18" spans="1:13" ht="26.25">
      <c r="A18" s="90">
        <v>3133</v>
      </c>
      <c r="B18" s="16" t="s">
        <v>53</v>
      </c>
      <c r="C18" s="61">
        <v>92500</v>
      </c>
      <c r="D18" s="61"/>
      <c r="E18" s="61">
        <v>92500</v>
      </c>
      <c r="F18" s="61"/>
      <c r="G18" s="61"/>
      <c r="H18" s="61"/>
      <c r="I18" s="61"/>
      <c r="J18" s="61"/>
      <c r="K18" s="61"/>
      <c r="L18" s="61">
        <v>0</v>
      </c>
      <c r="M18" s="61">
        <v>0</v>
      </c>
    </row>
    <row r="19" spans="1:13" ht="12.75">
      <c r="A19" s="120" t="s">
        <v>47</v>
      </c>
      <c r="B19" s="110" t="s">
        <v>86</v>
      </c>
      <c r="C19" s="112">
        <f>C20</f>
        <v>805000</v>
      </c>
      <c r="D19" s="112">
        <f aca="true" t="shared" si="5" ref="D19:M19">D20</f>
        <v>800600</v>
      </c>
      <c r="E19" s="112">
        <f t="shared" si="5"/>
        <v>0</v>
      </c>
      <c r="F19" s="112">
        <f t="shared" si="5"/>
        <v>1400</v>
      </c>
      <c r="G19" s="112">
        <f t="shared" si="5"/>
        <v>0</v>
      </c>
      <c r="H19" s="112">
        <f t="shared" si="5"/>
        <v>0</v>
      </c>
      <c r="I19" s="112">
        <f t="shared" si="5"/>
        <v>3000</v>
      </c>
      <c r="J19" s="112">
        <f t="shared" si="5"/>
        <v>0</v>
      </c>
      <c r="K19" s="112">
        <f t="shared" si="5"/>
        <v>0</v>
      </c>
      <c r="L19" s="112">
        <f>L20</f>
        <v>790000</v>
      </c>
      <c r="M19" s="112">
        <f t="shared" si="5"/>
        <v>780000</v>
      </c>
    </row>
    <row r="20" spans="1:13" ht="12.75">
      <c r="A20" s="115">
        <v>3</v>
      </c>
      <c r="B20" s="118" t="s">
        <v>28</v>
      </c>
      <c r="C20" s="119">
        <f>C21+C51</f>
        <v>805000</v>
      </c>
      <c r="D20" s="119">
        <f aca="true" t="shared" si="6" ref="D20:M20">D21+D51</f>
        <v>800600</v>
      </c>
      <c r="E20" s="119">
        <f t="shared" si="6"/>
        <v>0</v>
      </c>
      <c r="F20" s="119">
        <f t="shared" si="6"/>
        <v>1400</v>
      </c>
      <c r="G20" s="119">
        <f t="shared" si="6"/>
        <v>0</v>
      </c>
      <c r="H20" s="119">
        <f t="shared" si="6"/>
        <v>0</v>
      </c>
      <c r="I20" s="119">
        <f t="shared" si="6"/>
        <v>3000</v>
      </c>
      <c r="J20" s="119">
        <f t="shared" si="6"/>
        <v>0</v>
      </c>
      <c r="K20" s="119">
        <f t="shared" si="6"/>
        <v>0</v>
      </c>
      <c r="L20" s="119">
        <f>SUM(L21+L51)</f>
        <v>790000</v>
      </c>
      <c r="M20" s="119">
        <f t="shared" si="6"/>
        <v>780000</v>
      </c>
    </row>
    <row r="21" spans="1:13" ht="12.75">
      <c r="A21" s="102">
        <v>32</v>
      </c>
      <c r="B21" s="103" t="s">
        <v>33</v>
      </c>
      <c r="C21" s="104">
        <f aca="true" t="shared" si="7" ref="C21:K21">C22+C27+C33+C43+C45</f>
        <v>799000</v>
      </c>
      <c r="D21" s="104">
        <f t="shared" si="7"/>
        <v>794600</v>
      </c>
      <c r="E21" s="104">
        <f t="shared" si="7"/>
        <v>0</v>
      </c>
      <c r="F21" s="104">
        <f t="shared" si="7"/>
        <v>1400</v>
      </c>
      <c r="G21" s="104">
        <f t="shared" si="7"/>
        <v>0</v>
      </c>
      <c r="H21" s="104">
        <f t="shared" si="7"/>
        <v>0</v>
      </c>
      <c r="I21" s="104">
        <f t="shared" si="7"/>
        <v>3000</v>
      </c>
      <c r="J21" s="104">
        <f t="shared" si="7"/>
        <v>0</v>
      </c>
      <c r="K21" s="104">
        <f t="shared" si="7"/>
        <v>0</v>
      </c>
      <c r="L21" s="104">
        <v>784000</v>
      </c>
      <c r="M21" s="104">
        <v>774000</v>
      </c>
    </row>
    <row r="22" spans="1:13" ht="12.75">
      <c r="A22" s="105">
        <v>321</v>
      </c>
      <c r="B22" s="106" t="s">
        <v>34</v>
      </c>
      <c r="C22" s="107">
        <f>C23+C24+C25+C26</f>
        <v>208000</v>
      </c>
      <c r="D22" s="107">
        <f>D23+D24+D25+D26</f>
        <v>208000</v>
      </c>
      <c r="E22" s="107"/>
      <c r="F22" s="107">
        <f aca="true" t="shared" si="8" ref="F22:M22">F23+F25+F26</f>
        <v>0</v>
      </c>
      <c r="G22" s="107">
        <v>0</v>
      </c>
      <c r="H22" s="107">
        <f t="shared" si="8"/>
        <v>0</v>
      </c>
      <c r="I22" s="107">
        <f t="shared" si="8"/>
        <v>0</v>
      </c>
      <c r="J22" s="107">
        <f t="shared" si="8"/>
        <v>0</v>
      </c>
      <c r="K22" s="107">
        <f t="shared" si="8"/>
        <v>0</v>
      </c>
      <c r="L22" s="107">
        <f t="shared" si="8"/>
        <v>0</v>
      </c>
      <c r="M22" s="107">
        <f t="shared" si="8"/>
        <v>0</v>
      </c>
    </row>
    <row r="23" spans="1:13" ht="12.75">
      <c r="A23" s="90">
        <v>3211</v>
      </c>
      <c r="B23" s="16" t="s">
        <v>54</v>
      </c>
      <c r="C23" s="61">
        <v>55000</v>
      </c>
      <c r="D23" s="61">
        <v>55000</v>
      </c>
      <c r="E23" s="61"/>
      <c r="F23" s="61"/>
      <c r="G23" s="61" t="s">
        <v>87</v>
      </c>
      <c r="H23" s="61"/>
      <c r="I23" s="61"/>
      <c r="J23" s="61"/>
      <c r="K23" s="61"/>
      <c r="L23" s="61"/>
      <c r="M23" s="61"/>
    </row>
    <row r="24" spans="1:13" ht="12.75">
      <c r="A24" s="90">
        <v>3212</v>
      </c>
      <c r="B24" s="16" t="s">
        <v>55</v>
      </c>
      <c r="C24" s="61">
        <v>146000</v>
      </c>
      <c r="D24" s="61">
        <v>146000</v>
      </c>
      <c r="E24" s="61"/>
      <c r="F24" s="61"/>
      <c r="G24" s="61"/>
      <c r="H24" s="61"/>
      <c r="I24" s="61"/>
      <c r="J24" s="61"/>
      <c r="K24" s="61"/>
      <c r="L24" s="61"/>
      <c r="M24" s="61"/>
    </row>
    <row r="25" spans="1:13" s="13" customFormat="1" ht="12.75">
      <c r="A25" s="90">
        <v>3213</v>
      </c>
      <c r="B25" s="16" t="s">
        <v>56</v>
      </c>
      <c r="C25" s="61">
        <v>5000</v>
      </c>
      <c r="D25" s="61">
        <v>5000</v>
      </c>
      <c r="E25" s="61"/>
      <c r="F25" s="61"/>
      <c r="G25" s="61"/>
      <c r="H25" s="61"/>
      <c r="I25" s="61"/>
      <c r="J25" s="61"/>
      <c r="K25" s="61"/>
      <c r="L25" s="61"/>
      <c r="M25" s="61"/>
    </row>
    <row r="26" spans="1:13" ht="12.75">
      <c r="A26" s="90">
        <v>3214</v>
      </c>
      <c r="B26" s="16" t="s">
        <v>57</v>
      </c>
      <c r="C26" s="61">
        <v>2000</v>
      </c>
      <c r="D26" s="61">
        <v>2000</v>
      </c>
      <c r="E26" s="61"/>
      <c r="F26" s="61"/>
      <c r="G26" s="61"/>
      <c r="H26" s="61"/>
      <c r="I26" s="61"/>
      <c r="J26" s="61"/>
      <c r="K26" s="61"/>
      <c r="L26" s="61"/>
      <c r="M26" s="61"/>
    </row>
    <row r="27" spans="1:13" ht="12.75">
      <c r="A27" s="105">
        <v>322</v>
      </c>
      <c r="B27" s="106" t="s">
        <v>35</v>
      </c>
      <c r="C27" s="107">
        <f>C28+C29+C30+C31+C32</f>
        <v>231500</v>
      </c>
      <c r="D27" s="107">
        <f aca="true" t="shared" si="9" ref="D27:M27">D28+D29+D30+D31+D32</f>
        <v>231500</v>
      </c>
      <c r="E27" s="107">
        <f t="shared" si="9"/>
        <v>0</v>
      </c>
      <c r="F27" s="107">
        <f t="shared" si="9"/>
        <v>0</v>
      </c>
      <c r="G27" s="107">
        <f t="shared" si="9"/>
        <v>0</v>
      </c>
      <c r="H27" s="107">
        <f t="shared" si="9"/>
        <v>0</v>
      </c>
      <c r="I27" s="107">
        <f t="shared" si="9"/>
        <v>0</v>
      </c>
      <c r="J27" s="107">
        <f t="shared" si="9"/>
        <v>0</v>
      </c>
      <c r="K27" s="107">
        <f t="shared" si="9"/>
        <v>0</v>
      </c>
      <c r="L27" s="107">
        <f t="shared" si="9"/>
        <v>0</v>
      </c>
      <c r="M27" s="107">
        <f t="shared" si="9"/>
        <v>0</v>
      </c>
    </row>
    <row r="28" spans="1:13" ht="12.75">
      <c r="A28" s="90">
        <v>3221</v>
      </c>
      <c r="B28" s="16" t="s">
        <v>58</v>
      </c>
      <c r="C28" s="61">
        <v>70000</v>
      </c>
      <c r="D28" s="61">
        <v>70000</v>
      </c>
      <c r="E28" s="61"/>
      <c r="F28" s="61"/>
      <c r="G28" s="61"/>
      <c r="H28" s="61"/>
      <c r="I28" s="61"/>
      <c r="J28" s="61"/>
      <c r="K28" s="61"/>
      <c r="L28" s="61"/>
      <c r="M28" s="61"/>
    </row>
    <row r="29" spans="1:13" ht="12.75">
      <c r="A29" s="90">
        <v>3223</v>
      </c>
      <c r="B29" s="16" t="s">
        <v>59</v>
      </c>
      <c r="C29" s="61">
        <v>140000</v>
      </c>
      <c r="D29" s="61">
        <v>140000</v>
      </c>
      <c r="E29" s="61"/>
      <c r="F29" s="61"/>
      <c r="G29" s="61"/>
      <c r="H29" s="61"/>
      <c r="I29" s="61"/>
      <c r="J29" s="61"/>
      <c r="K29" s="61"/>
      <c r="L29" s="61"/>
      <c r="M29" s="61"/>
    </row>
    <row r="30" spans="1:13" ht="12.75">
      <c r="A30" s="90">
        <v>3224</v>
      </c>
      <c r="B30" s="16" t="s">
        <v>60</v>
      </c>
      <c r="C30" s="61">
        <v>11500</v>
      </c>
      <c r="D30" s="61">
        <v>11500</v>
      </c>
      <c r="E30" s="61"/>
      <c r="F30" s="61"/>
      <c r="G30" s="61"/>
      <c r="H30" s="61"/>
      <c r="I30" s="61"/>
      <c r="J30" s="61"/>
      <c r="K30" s="61"/>
      <c r="L30" s="61"/>
      <c r="M30" s="61"/>
    </row>
    <row r="31" spans="1:13" ht="12.75">
      <c r="A31" s="90">
        <v>3225</v>
      </c>
      <c r="B31" s="16" t="s">
        <v>61</v>
      </c>
      <c r="C31" s="61">
        <v>5000</v>
      </c>
      <c r="D31" s="61">
        <v>5000</v>
      </c>
      <c r="E31" s="61"/>
      <c r="F31" s="61"/>
      <c r="G31" s="61"/>
      <c r="H31" s="61"/>
      <c r="I31" s="61"/>
      <c r="J31" s="61"/>
      <c r="K31" s="61"/>
      <c r="L31" s="61"/>
      <c r="M31" s="61"/>
    </row>
    <row r="32" spans="1:13" ht="12.75">
      <c r="A32" s="90">
        <v>3227</v>
      </c>
      <c r="B32" s="16" t="s">
        <v>62</v>
      </c>
      <c r="C32" s="61">
        <v>5000</v>
      </c>
      <c r="D32" s="61">
        <v>5000</v>
      </c>
      <c r="E32" s="61"/>
      <c r="F32" s="61"/>
      <c r="G32" s="61"/>
      <c r="H32" s="61"/>
      <c r="I32" s="61"/>
      <c r="J32" s="61"/>
      <c r="K32" s="61"/>
      <c r="L32" s="61"/>
      <c r="M32" s="61"/>
    </row>
    <row r="33" spans="1:13" ht="12.75">
      <c r="A33" s="105">
        <v>323</v>
      </c>
      <c r="B33" s="106" t="s">
        <v>36</v>
      </c>
      <c r="C33" s="107">
        <f>C34+C35+C36+C37+C38+C39+C40+C41+C42</f>
        <v>334900</v>
      </c>
      <c r="D33" s="107">
        <f>D34+D35+D36+D37+D38+D39+D40+D41+D42</f>
        <v>333500</v>
      </c>
      <c r="E33" s="107">
        <f aca="true" t="shared" si="10" ref="E33:M33">E34+E35+E37+E39+E40+E41+E42</f>
        <v>0</v>
      </c>
      <c r="F33" s="107">
        <f t="shared" si="10"/>
        <v>1400</v>
      </c>
      <c r="G33" s="107">
        <f t="shared" si="10"/>
        <v>0</v>
      </c>
      <c r="H33" s="107">
        <f t="shared" si="10"/>
        <v>0</v>
      </c>
      <c r="I33" s="107">
        <f t="shared" si="10"/>
        <v>0</v>
      </c>
      <c r="J33" s="107">
        <f t="shared" si="10"/>
        <v>0</v>
      </c>
      <c r="K33" s="107">
        <f t="shared" si="10"/>
        <v>0</v>
      </c>
      <c r="L33" s="107">
        <f t="shared" si="10"/>
        <v>0</v>
      </c>
      <c r="M33" s="107">
        <f t="shared" si="10"/>
        <v>0</v>
      </c>
    </row>
    <row r="34" spans="1:13" ht="12.75">
      <c r="A34" s="90">
        <v>3231</v>
      </c>
      <c r="B34" s="16" t="s">
        <v>63</v>
      </c>
      <c r="C34" s="61">
        <v>17000</v>
      </c>
      <c r="D34" s="61">
        <v>17000</v>
      </c>
      <c r="E34" s="61"/>
      <c r="F34" s="61"/>
      <c r="G34" s="61"/>
      <c r="H34" s="61"/>
      <c r="I34" s="61"/>
      <c r="J34" s="61"/>
      <c r="K34" s="61"/>
      <c r="L34" s="61"/>
      <c r="M34" s="61"/>
    </row>
    <row r="35" spans="1:13" ht="12.75">
      <c r="A35" s="90">
        <v>3232</v>
      </c>
      <c r="B35" s="16" t="s">
        <v>64</v>
      </c>
      <c r="C35" s="61">
        <v>45400</v>
      </c>
      <c r="D35" s="61">
        <v>44000</v>
      </c>
      <c r="E35" s="61"/>
      <c r="F35" s="61">
        <v>1400</v>
      </c>
      <c r="G35" s="61"/>
      <c r="H35" s="61"/>
      <c r="I35" s="61"/>
      <c r="J35" s="61"/>
      <c r="K35" s="61"/>
      <c r="L35" s="61"/>
      <c r="M35" s="61"/>
    </row>
    <row r="36" spans="1:13" ht="12.75">
      <c r="A36" s="90">
        <v>3233</v>
      </c>
      <c r="B36" s="16" t="s">
        <v>90</v>
      </c>
      <c r="C36" s="61">
        <v>0</v>
      </c>
      <c r="D36" s="61">
        <v>0</v>
      </c>
      <c r="E36" s="61"/>
      <c r="F36" s="61"/>
      <c r="G36" s="61"/>
      <c r="H36" s="61"/>
      <c r="I36" s="61"/>
      <c r="J36" s="61"/>
      <c r="K36" s="61"/>
      <c r="L36" s="61"/>
      <c r="M36" s="61"/>
    </row>
    <row r="37" spans="1:13" ht="12.75">
      <c r="A37" s="90">
        <v>3234</v>
      </c>
      <c r="B37" s="16" t="s">
        <v>65</v>
      </c>
      <c r="C37" s="61">
        <v>75000</v>
      </c>
      <c r="D37" s="61">
        <v>75000</v>
      </c>
      <c r="E37" s="61"/>
      <c r="F37" s="61"/>
      <c r="G37" s="61"/>
      <c r="H37" s="61"/>
      <c r="I37" s="61"/>
      <c r="J37" s="61"/>
      <c r="K37" s="61"/>
      <c r="L37" s="61"/>
      <c r="M37" s="61"/>
    </row>
    <row r="38" spans="1:13" ht="12.75">
      <c r="A38" s="90">
        <v>3235</v>
      </c>
      <c r="B38" s="16" t="s">
        <v>89</v>
      </c>
      <c r="C38" s="61">
        <v>160000</v>
      </c>
      <c r="D38" s="61">
        <v>160000</v>
      </c>
      <c r="E38" s="61"/>
      <c r="F38" s="61"/>
      <c r="G38" s="61"/>
      <c r="H38" s="61"/>
      <c r="I38" s="61"/>
      <c r="J38" s="61"/>
      <c r="K38" s="61"/>
      <c r="L38" s="61"/>
      <c r="M38" s="61"/>
    </row>
    <row r="39" spans="1:13" ht="12.75">
      <c r="A39" s="90">
        <v>3236</v>
      </c>
      <c r="B39" s="16" t="s">
        <v>66</v>
      </c>
      <c r="C39" s="61">
        <v>20000</v>
      </c>
      <c r="D39" s="61">
        <v>20000</v>
      </c>
      <c r="E39" s="61"/>
      <c r="F39" s="61"/>
      <c r="G39" s="61"/>
      <c r="H39" s="61"/>
      <c r="I39" s="61"/>
      <c r="J39" s="61"/>
      <c r="K39" s="61"/>
      <c r="L39" s="61"/>
      <c r="M39" s="61"/>
    </row>
    <row r="40" spans="1:13" ht="12.75">
      <c r="A40" s="90">
        <v>3237</v>
      </c>
      <c r="B40" s="16" t="s">
        <v>67</v>
      </c>
      <c r="C40" s="61">
        <v>5000</v>
      </c>
      <c r="D40" s="61">
        <v>5000</v>
      </c>
      <c r="E40" s="61"/>
      <c r="F40" s="61"/>
      <c r="G40" s="61"/>
      <c r="H40" s="61"/>
      <c r="I40" s="61"/>
      <c r="J40" s="61"/>
      <c r="K40" s="61"/>
      <c r="L40" s="61"/>
      <c r="M40" s="61"/>
    </row>
    <row r="41" spans="1:13" ht="12.75">
      <c r="A41" s="90">
        <v>3238</v>
      </c>
      <c r="B41" s="16" t="s">
        <v>68</v>
      </c>
      <c r="C41" s="61">
        <v>9500</v>
      </c>
      <c r="D41" s="61">
        <v>9500</v>
      </c>
      <c r="E41" s="61"/>
      <c r="F41" s="61"/>
      <c r="G41" s="61"/>
      <c r="H41" s="61"/>
      <c r="I41" s="61"/>
      <c r="J41" s="61"/>
      <c r="K41" s="61"/>
      <c r="L41" s="61"/>
      <c r="M41" s="61"/>
    </row>
    <row r="42" spans="1:13" ht="12.75">
      <c r="A42" s="90">
        <v>3239</v>
      </c>
      <c r="B42" s="16" t="s">
        <v>69</v>
      </c>
      <c r="C42" s="61">
        <v>3000</v>
      </c>
      <c r="D42" s="61">
        <v>3000</v>
      </c>
      <c r="E42" s="61"/>
      <c r="F42" s="61"/>
      <c r="G42" s="61"/>
      <c r="H42" s="61"/>
      <c r="I42" s="61"/>
      <c r="J42" s="61"/>
      <c r="K42" s="61"/>
      <c r="L42" s="61"/>
      <c r="M42" s="61"/>
    </row>
    <row r="43" spans="1:13" ht="12.75">
      <c r="A43" s="105">
        <v>324</v>
      </c>
      <c r="B43" s="106" t="s">
        <v>70</v>
      </c>
      <c r="C43" s="107">
        <v>700</v>
      </c>
      <c r="D43" s="107">
        <v>700</v>
      </c>
      <c r="E43" s="107"/>
      <c r="F43" s="107"/>
      <c r="G43" s="107">
        <v>0</v>
      </c>
      <c r="H43" s="107">
        <v>0</v>
      </c>
      <c r="I43" s="107"/>
      <c r="J43" s="107"/>
      <c r="K43" s="107"/>
      <c r="L43" s="107"/>
      <c r="M43" s="107"/>
    </row>
    <row r="44" spans="1:13" ht="26.25">
      <c r="A44" s="90">
        <v>3241</v>
      </c>
      <c r="B44" s="16" t="s">
        <v>71</v>
      </c>
      <c r="C44" s="61">
        <v>500</v>
      </c>
      <c r="D44" s="61">
        <v>500</v>
      </c>
      <c r="E44" s="61"/>
      <c r="F44" s="61"/>
      <c r="G44" s="61"/>
      <c r="H44" s="61"/>
      <c r="I44" s="61"/>
      <c r="J44" s="61"/>
      <c r="K44" s="61"/>
      <c r="L44" s="61"/>
      <c r="M44" s="61"/>
    </row>
    <row r="45" spans="1:13" ht="12.75">
      <c r="A45" s="105">
        <v>329</v>
      </c>
      <c r="B45" s="106" t="s">
        <v>37</v>
      </c>
      <c r="C45" s="107">
        <f>C46+C47+C48+C49+C50</f>
        <v>23900</v>
      </c>
      <c r="D45" s="107">
        <f aca="true" t="shared" si="11" ref="D45:M45">D46+D47+D48+D49+D50</f>
        <v>20900</v>
      </c>
      <c r="E45" s="107">
        <f t="shared" si="11"/>
        <v>0</v>
      </c>
      <c r="F45" s="107">
        <v>0</v>
      </c>
      <c r="G45" s="107">
        <f t="shared" si="11"/>
        <v>0</v>
      </c>
      <c r="H45" s="107">
        <f t="shared" si="11"/>
        <v>0</v>
      </c>
      <c r="I45" s="107">
        <f t="shared" si="11"/>
        <v>3000</v>
      </c>
      <c r="J45" s="107">
        <f t="shared" si="11"/>
        <v>0</v>
      </c>
      <c r="K45" s="107">
        <f t="shared" si="11"/>
        <v>0</v>
      </c>
      <c r="L45" s="107">
        <f t="shared" si="11"/>
        <v>0</v>
      </c>
      <c r="M45" s="107">
        <f t="shared" si="11"/>
        <v>0</v>
      </c>
    </row>
    <row r="46" spans="1:13" ht="12.75">
      <c r="A46" s="90">
        <v>3292</v>
      </c>
      <c r="B46" s="16" t="s">
        <v>72</v>
      </c>
      <c r="C46" s="61">
        <v>5000</v>
      </c>
      <c r="D46" s="61">
        <v>5000</v>
      </c>
      <c r="E46" s="61"/>
      <c r="F46" s="61"/>
      <c r="G46" s="61"/>
      <c r="H46" s="61"/>
      <c r="I46" s="61"/>
      <c r="J46" s="61">
        <v>0</v>
      </c>
      <c r="K46" s="61"/>
      <c r="L46" s="61"/>
      <c r="M46" s="61"/>
    </row>
    <row r="47" spans="1:13" ht="12.75">
      <c r="A47" s="90">
        <v>3293</v>
      </c>
      <c r="B47" s="16" t="s">
        <v>73</v>
      </c>
      <c r="C47" s="61">
        <v>8000</v>
      </c>
      <c r="D47" s="61">
        <v>8000</v>
      </c>
      <c r="E47" s="61"/>
      <c r="F47" s="61"/>
      <c r="G47" s="61"/>
      <c r="H47" s="61"/>
      <c r="I47" s="61"/>
      <c r="J47" s="61"/>
      <c r="K47" s="61"/>
      <c r="L47" s="61"/>
      <c r="M47" s="61"/>
    </row>
    <row r="48" spans="1:13" ht="12.75">
      <c r="A48" s="90">
        <v>3294</v>
      </c>
      <c r="B48" s="16" t="s">
        <v>74</v>
      </c>
      <c r="C48" s="61">
        <v>800</v>
      </c>
      <c r="D48" s="61">
        <v>800</v>
      </c>
      <c r="E48" s="61"/>
      <c r="F48" s="61"/>
      <c r="G48" s="61"/>
      <c r="H48" s="61"/>
      <c r="I48" s="61"/>
      <c r="J48" s="61"/>
      <c r="K48" s="61"/>
      <c r="L48" s="61"/>
      <c r="M48" s="61"/>
    </row>
    <row r="49" spans="1:13" ht="12.75">
      <c r="A49" s="90">
        <v>3295</v>
      </c>
      <c r="B49" s="16" t="s">
        <v>75</v>
      </c>
      <c r="C49" s="61">
        <v>100</v>
      </c>
      <c r="D49" s="61">
        <v>100</v>
      </c>
      <c r="E49" s="61"/>
      <c r="F49" s="61"/>
      <c r="G49" s="61"/>
      <c r="H49" s="61"/>
      <c r="I49" s="61"/>
      <c r="J49" s="61"/>
      <c r="K49" s="61"/>
      <c r="L49" s="61"/>
      <c r="M49" s="61"/>
    </row>
    <row r="50" spans="1:13" ht="12.75">
      <c r="A50" s="90">
        <v>3299</v>
      </c>
      <c r="B50" s="16" t="s">
        <v>37</v>
      </c>
      <c r="C50" s="61">
        <v>10000</v>
      </c>
      <c r="D50" s="61">
        <v>7000</v>
      </c>
      <c r="E50" s="61"/>
      <c r="F50" s="61"/>
      <c r="G50" s="61"/>
      <c r="H50" s="61"/>
      <c r="I50" s="61">
        <v>3000</v>
      </c>
      <c r="J50" s="61"/>
      <c r="K50" s="61"/>
      <c r="L50" s="61"/>
      <c r="M50" s="61"/>
    </row>
    <row r="51" spans="1:13" ht="12.75">
      <c r="A51" s="102">
        <v>34</v>
      </c>
      <c r="B51" s="103" t="s">
        <v>38</v>
      </c>
      <c r="C51" s="104">
        <v>6000</v>
      </c>
      <c r="D51" s="104">
        <v>6000</v>
      </c>
      <c r="E51" s="104"/>
      <c r="F51" s="104"/>
      <c r="G51" s="104"/>
      <c r="H51" s="104"/>
      <c r="I51" s="104"/>
      <c r="J51" s="104"/>
      <c r="K51" s="104"/>
      <c r="L51" s="104">
        <v>6000</v>
      </c>
      <c r="M51" s="104">
        <v>6000</v>
      </c>
    </row>
    <row r="52" spans="1:13" ht="12.75">
      <c r="A52" s="105">
        <v>343</v>
      </c>
      <c r="B52" s="106" t="s">
        <v>39</v>
      </c>
      <c r="C52" s="107">
        <v>6000</v>
      </c>
      <c r="D52" s="107">
        <v>6000</v>
      </c>
      <c r="E52" s="107"/>
      <c r="F52" s="107"/>
      <c r="G52" s="107"/>
      <c r="H52" s="107"/>
      <c r="I52" s="107"/>
      <c r="J52" s="107"/>
      <c r="K52" s="107"/>
      <c r="L52" s="107">
        <v>6000</v>
      </c>
      <c r="M52" s="107">
        <v>6000</v>
      </c>
    </row>
    <row r="53" spans="1:13" ht="12.75">
      <c r="A53" s="90">
        <v>3431</v>
      </c>
      <c r="B53" s="16" t="s">
        <v>76</v>
      </c>
      <c r="C53" s="61">
        <v>6000</v>
      </c>
      <c r="D53" s="61">
        <v>6000</v>
      </c>
      <c r="E53" s="61"/>
      <c r="F53" s="61"/>
      <c r="G53" s="61"/>
      <c r="H53" s="61"/>
      <c r="I53" s="61"/>
      <c r="J53" s="61"/>
      <c r="K53" s="61"/>
      <c r="L53" s="61">
        <v>6000</v>
      </c>
      <c r="M53" s="61">
        <v>6000</v>
      </c>
    </row>
    <row r="54" spans="1:13" s="13" customFormat="1" ht="12.75">
      <c r="A54" s="91"/>
      <c r="B54" s="94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2.75">
      <c r="A55" s="111" t="s">
        <v>47</v>
      </c>
      <c r="B55" s="121" t="s">
        <v>93</v>
      </c>
      <c r="C55" s="109">
        <v>150000</v>
      </c>
      <c r="D55" s="109">
        <v>150000</v>
      </c>
      <c r="E55" s="109">
        <f aca="true" t="shared" si="12" ref="E55:M55">E56</f>
        <v>0</v>
      </c>
      <c r="F55" s="109">
        <f t="shared" si="12"/>
        <v>0</v>
      </c>
      <c r="G55" s="109">
        <f t="shared" si="12"/>
        <v>0</v>
      </c>
      <c r="H55" s="109">
        <f t="shared" si="12"/>
        <v>0</v>
      </c>
      <c r="I55" s="109">
        <f t="shared" si="12"/>
        <v>0</v>
      </c>
      <c r="J55" s="109">
        <f t="shared" si="12"/>
        <v>0</v>
      </c>
      <c r="K55" s="109">
        <f t="shared" si="12"/>
        <v>0</v>
      </c>
      <c r="L55" s="109">
        <f t="shared" si="12"/>
        <v>140000</v>
      </c>
      <c r="M55" s="109">
        <f t="shared" si="12"/>
        <v>130000</v>
      </c>
    </row>
    <row r="56" spans="1:13" ht="12.75">
      <c r="A56" s="124">
        <v>3</v>
      </c>
      <c r="B56" s="125" t="s">
        <v>28</v>
      </c>
      <c r="C56" s="117">
        <f>C57</f>
        <v>150000</v>
      </c>
      <c r="D56" s="117">
        <f>D57</f>
        <v>150000</v>
      </c>
      <c r="E56" s="117">
        <f aca="true" t="shared" si="13" ref="D56:M56">E57</f>
        <v>0</v>
      </c>
      <c r="F56" s="117">
        <f t="shared" si="13"/>
        <v>0</v>
      </c>
      <c r="G56" s="117">
        <f t="shared" si="13"/>
        <v>0</v>
      </c>
      <c r="H56" s="117">
        <f t="shared" si="13"/>
        <v>0</v>
      </c>
      <c r="I56" s="117">
        <f t="shared" si="13"/>
        <v>0</v>
      </c>
      <c r="J56" s="117">
        <f t="shared" si="13"/>
        <v>0</v>
      </c>
      <c r="K56" s="117">
        <f t="shared" si="13"/>
        <v>0</v>
      </c>
      <c r="L56" s="117">
        <f t="shared" si="13"/>
        <v>140000</v>
      </c>
      <c r="M56" s="117">
        <f t="shared" si="13"/>
        <v>130000</v>
      </c>
    </row>
    <row r="57" spans="1:13" ht="12.75">
      <c r="A57" s="122">
        <v>32</v>
      </c>
      <c r="B57" s="123" t="s">
        <v>33</v>
      </c>
      <c r="C57" s="104">
        <f>C58+C61</f>
        <v>150000</v>
      </c>
      <c r="D57" s="104">
        <f>D58+D61</f>
        <v>150000</v>
      </c>
      <c r="E57" s="104">
        <f aca="true" t="shared" si="14" ref="D57:K57">E58+E61</f>
        <v>0</v>
      </c>
      <c r="F57" s="104">
        <f t="shared" si="14"/>
        <v>0</v>
      </c>
      <c r="G57" s="104">
        <f t="shared" si="14"/>
        <v>0</v>
      </c>
      <c r="H57" s="104">
        <f t="shared" si="14"/>
        <v>0</v>
      </c>
      <c r="I57" s="104">
        <f t="shared" si="14"/>
        <v>0</v>
      </c>
      <c r="J57" s="104">
        <f t="shared" si="14"/>
        <v>0</v>
      </c>
      <c r="K57" s="104">
        <f t="shared" si="14"/>
        <v>0</v>
      </c>
      <c r="L57" s="104">
        <v>140000</v>
      </c>
      <c r="M57" s="104">
        <v>130000</v>
      </c>
    </row>
    <row r="58" spans="1:13" s="13" customFormat="1" ht="12.75" customHeight="1">
      <c r="A58" s="126">
        <v>323</v>
      </c>
      <c r="B58" s="127" t="s">
        <v>36</v>
      </c>
      <c r="C58" s="107">
        <v>150000</v>
      </c>
      <c r="D58" s="107">
        <v>150000</v>
      </c>
      <c r="E58" s="107">
        <f aca="true" t="shared" si="15" ref="E58:M58">E59+E60</f>
        <v>0</v>
      </c>
      <c r="F58" s="107">
        <f t="shared" si="15"/>
        <v>0</v>
      </c>
      <c r="G58" s="107">
        <f t="shared" si="15"/>
        <v>0</v>
      </c>
      <c r="H58" s="107">
        <f t="shared" si="15"/>
        <v>0</v>
      </c>
      <c r="I58" s="107">
        <f t="shared" si="15"/>
        <v>0</v>
      </c>
      <c r="J58" s="107">
        <f t="shared" si="15"/>
        <v>0</v>
      </c>
      <c r="K58" s="107">
        <f t="shared" si="15"/>
        <v>0</v>
      </c>
      <c r="L58" s="107">
        <v>0</v>
      </c>
      <c r="M58" s="107">
        <f t="shared" si="15"/>
        <v>0</v>
      </c>
    </row>
    <row r="59" spans="1:13" s="13" customFormat="1" ht="12.75">
      <c r="A59" s="90">
        <v>3232</v>
      </c>
      <c r="B59" s="16" t="s">
        <v>64</v>
      </c>
      <c r="C59" s="61">
        <v>150000</v>
      </c>
      <c r="D59" s="61">
        <v>150000</v>
      </c>
      <c r="E59" s="61"/>
      <c r="F59" s="61"/>
      <c r="G59" s="61"/>
      <c r="H59" s="61"/>
      <c r="I59" s="61"/>
      <c r="J59" s="61"/>
      <c r="K59" s="61"/>
      <c r="L59" s="61"/>
      <c r="M59" s="61"/>
    </row>
    <row r="60" spans="1:13" s="13" customFormat="1" ht="12.75">
      <c r="A60" s="90"/>
      <c r="B60" s="16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</row>
    <row r="61" spans="1:13" ht="12.75">
      <c r="A61" s="126"/>
      <c r="B61" s="12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</row>
    <row r="62" spans="1:13" ht="1.5" customHeight="1">
      <c r="A62" s="90">
        <v>3232</v>
      </c>
      <c r="B62" s="16" t="s">
        <v>64</v>
      </c>
      <c r="C62" s="61">
        <v>140000</v>
      </c>
      <c r="D62" s="61">
        <v>140000</v>
      </c>
      <c r="E62" s="61"/>
      <c r="F62" s="61"/>
      <c r="G62" s="61" t="s">
        <v>87</v>
      </c>
      <c r="H62" s="61" t="s">
        <v>87</v>
      </c>
      <c r="I62" s="61"/>
      <c r="J62" s="61"/>
      <c r="K62" s="61"/>
      <c r="L62" s="61"/>
      <c r="M62" s="61"/>
    </row>
    <row r="63" spans="1:13" ht="12.75" hidden="1">
      <c r="A63" s="113"/>
      <c r="B63" s="114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</row>
    <row r="64" spans="1:13" ht="12.75">
      <c r="A64" s="120" t="s">
        <v>47</v>
      </c>
      <c r="B64" s="108" t="s">
        <v>92</v>
      </c>
      <c r="C64" s="109">
        <f>C65</f>
        <v>70000</v>
      </c>
      <c r="D64" s="109">
        <f aca="true" t="shared" si="16" ref="D64:K64">D65</f>
        <v>70000</v>
      </c>
      <c r="E64" s="109">
        <f t="shared" si="16"/>
        <v>0</v>
      </c>
      <c r="F64" s="109">
        <f t="shared" si="16"/>
        <v>0</v>
      </c>
      <c r="G64" s="109">
        <f t="shared" si="16"/>
        <v>0</v>
      </c>
      <c r="H64" s="109">
        <f t="shared" si="16"/>
        <v>0</v>
      </c>
      <c r="I64" s="109">
        <f t="shared" si="16"/>
        <v>0</v>
      </c>
      <c r="J64" s="109">
        <f t="shared" si="16"/>
        <v>0</v>
      </c>
      <c r="K64" s="109">
        <f t="shared" si="16"/>
        <v>0</v>
      </c>
      <c r="L64" s="109">
        <v>68000</v>
      </c>
      <c r="M64" s="109">
        <v>70000</v>
      </c>
    </row>
    <row r="65" spans="1:13" ht="26.25">
      <c r="A65" s="115">
        <v>4</v>
      </c>
      <c r="B65" s="116" t="s">
        <v>41</v>
      </c>
      <c r="C65" s="117">
        <f>C66</f>
        <v>70000</v>
      </c>
      <c r="D65" s="117">
        <f aca="true" t="shared" si="17" ref="D65:M65">D66</f>
        <v>70000</v>
      </c>
      <c r="E65" s="117">
        <f t="shared" si="17"/>
        <v>0</v>
      </c>
      <c r="F65" s="117">
        <f t="shared" si="17"/>
        <v>0</v>
      </c>
      <c r="G65" s="117">
        <f t="shared" si="17"/>
        <v>0</v>
      </c>
      <c r="H65" s="117">
        <f t="shared" si="17"/>
        <v>0</v>
      </c>
      <c r="I65" s="117">
        <f t="shared" si="17"/>
        <v>0</v>
      </c>
      <c r="J65" s="117">
        <f t="shared" si="17"/>
        <v>0</v>
      </c>
      <c r="K65" s="117">
        <f t="shared" si="17"/>
        <v>0</v>
      </c>
      <c r="L65" s="117">
        <f t="shared" si="17"/>
        <v>68000</v>
      </c>
      <c r="M65" s="117">
        <f t="shared" si="17"/>
        <v>70000</v>
      </c>
    </row>
    <row r="66" spans="1:13" ht="26.25">
      <c r="A66" s="102">
        <v>42</v>
      </c>
      <c r="B66" s="103" t="s">
        <v>42</v>
      </c>
      <c r="C66" s="104">
        <f>C67+C71</f>
        <v>70000</v>
      </c>
      <c r="D66" s="104">
        <f aca="true" t="shared" si="18" ref="D66:K66">D67+D71</f>
        <v>70000</v>
      </c>
      <c r="E66" s="104">
        <f t="shared" si="18"/>
        <v>0</v>
      </c>
      <c r="F66" s="104">
        <f t="shared" si="18"/>
        <v>0</v>
      </c>
      <c r="G66" s="104">
        <f t="shared" si="18"/>
        <v>0</v>
      </c>
      <c r="H66" s="104">
        <f t="shared" si="18"/>
        <v>0</v>
      </c>
      <c r="I66" s="104">
        <f t="shared" si="18"/>
        <v>0</v>
      </c>
      <c r="J66" s="104">
        <f t="shared" si="18"/>
        <v>0</v>
      </c>
      <c r="K66" s="104">
        <f t="shared" si="18"/>
        <v>0</v>
      </c>
      <c r="L66" s="104">
        <v>68000</v>
      </c>
      <c r="M66" s="104">
        <v>70000</v>
      </c>
    </row>
    <row r="67" spans="1:13" s="13" customFormat="1" ht="12.75" customHeight="1">
      <c r="A67" s="105">
        <v>422</v>
      </c>
      <c r="B67" s="106" t="s">
        <v>40</v>
      </c>
      <c r="C67" s="107">
        <f>C68+C69+C70</f>
        <v>70000</v>
      </c>
      <c r="D67" s="107">
        <f aca="true" t="shared" si="19" ref="D67:M67">D68+D69+D70</f>
        <v>70000</v>
      </c>
      <c r="E67" s="107">
        <f t="shared" si="19"/>
        <v>0</v>
      </c>
      <c r="F67" s="107">
        <f t="shared" si="19"/>
        <v>0</v>
      </c>
      <c r="G67" s="107">
        <f t="shared" si="19"/>
        <v>0</v>
      </c>
      <c r="H67" s="107">
        <f t="shared" si="19"/>
        <v>0</v>
      </c>
      <c r="I67" s="107">
        <f t="shared" si="19"/>
        <v>0</v>
      </c>
      <c r="J67" s="107">
        <f t="shared" si="19"/>
        <v>0</v>
      </c>
      <c r="K67" s="107">
        <f t="shared" si="19"/>
        <v>0</v>
      </c>
      <c r="L67" s="107">
        <f t="shared" si="19"/>
        <v>0</v>
      </c>
      <c r="M67" s="107">
        <f t="shared" si="19"/>
        <v>0</v>
      </c>
    </row>
    <row r="68" spans="1:13" s="13" customFormat="1" ht="12.75">
      <c r="A68" s="90">
        <v>4221</v>
      </c>
      <c r="B68" s="16" t="s">
        <v>77</v>
      </c>
      <c r="C68" s="61">
        <v>0</v>
      </c>
      <c r="D68" s="61">
        <v>0</v>
      </c>
      <c r="E68" s="61"/>
      <c r="F68" s="61"/>
      <c r="G68" s="61"/>
      <c r="H68" s="61"/>
      <c r="I68" s="61"/>
      <c r="J68" s="61"/>
      <c r="K68" s="61"/>
      <c r="L68" s="61"/>
      <c r="M68" s="61"/>
    </row>
    <row r="69" spans="1:13" s="13" customFormat="1" ht="12.75">
      <c r="A69" s="90">
        <v>4222</v>
      </c>
      <c r="B69" s="16" t="s">
        <v>78</v>
      </c>
      <c r="C69" s="61">
        <v>0</v>
      </c>
      <c r="D69" s="61">
        <v>0</v>
      </c>
      <c r="E69" s="61"/>
      <c r="F69" s="61"/>
      <c r="G69" s="61"/>
      <c r="H69" s="61"/>
      <c r="I69" s="61"/>
      <c r="J69" s="61"/>
      <c r="K69" s="61"/>
      <c r="L69" s="61"/>
      <c r="M69" s="61"/>
    </row>
    <row r="70" spans="1:13" ht="12.75">
      <c r="A70" s="90">
        <v>4227</v>
      </c>
      <c r="B70" s="16" t="s">
        <v>79</v>
      </c>
      <c r="C70" s="61">
        <v>70000</v>
      </c>
      <c r="D70" s="61">
        <v>70000</v>
      </c>
      <c r="E70" s="63"/>
      <c r="F70" s="63"/>
      <c r="G70" s="63"/>
      <c r="H70" s="63"/>
      <c r="I70" s="63"/>
      <c r="J70" s="63"/>
      <c r="K70" s="63"/>
      <c r="L70" s="63"/>
      <c r="M70" s="63"/>
    </row>
    <row r="71" spans="1:13" ht="12.75">
      <c r="A71" s="105"/>
      <c r="B71" s="106"/>
      <c r="C71" s="107"/>
      <c r="D71" s="107"/>
      <c r="E71" s="107"/>
      <c r="F71" s="107">
        <v>0</v>
      </c>
      <c r="G71" s="107"/>
      <c r="H71" s="107"/>
      <c r="I71" s="107"/>
      <c r="J71" s="107">
        <v>0</v>
      </c>
      <c r="K71" s="107"/>
      <c r="L71" s="107"/>
      <c r="M71" s="107"/>
    </row>
    <row r="72" spans="1:13" ht="12.75">
      <c r="A72" s="90"/>
      <c r="B72" s="16"/>
      <c r="C72" s="61">
        <v>0</v>
      </c>
      <c r="D72" s="61"/>
      <c r="E72" s="61"/>
      <c r="F72" s="61">
        <v>0</v>
      </c>
      <c r="G72" s="61"/>
      <c r="H72" s="61"/>
      <c r="I72" s="61"/>
      <c r="J72" s="61">
        <v>0</v>
      </c>
      <c r="K72" s="61"/>
      <c r="L72" s="61"/>
      <c r="M72" s="61"/>
    </row>
    <row r="73" spans="1:13" s="13" customFormat="1" ht="12.75">
      <c r="A73" s="90"/>
      <c r="B73" s="16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</row>
    <row r="74" spans="1:13" ht="12.75">
      <c r="A74" s="128" t="s">
        <v>83</v>
      </c>
      <c r="B74" s="129"/>
      <c r="C74" s="130">
        <v>7504500</v>
      </c>
      <c r="D74" s="130">
        <v>1020600</v>
      </c>
      <c r="E74" s="130">
        <f>E7+E19+E55+E64</f>
        <v>6479500</v>
      </c>
      <c r="F74" s="130">
        <f>F7+F19+F55+F64</f>
        <v>1400</v>
      </c>
      <c r="G74" s="130">
        <f>G7+G19+G55+G64</f>
        <v>0</v>
      </c>
      <c r="H74" s="130">
        <v>0</v>
      </c>
      <c r="I74" s="130">
        <v>3000</v>
      </c>
      <c r="J74" s="130">
        <v>0</v>
      </c>
      <c r="K74" s="130">
        <f>K7+K19+K55+K64</f>
        <v>0</v>
      </c>
      <c r="L74" s="130">
        <f>L7+L19+L55+L64</f>
        <v>7328000</v>
      </c>
      <c r="M74" s="130">
        <f>M7+M19+M55+M64</f>
        <v>7180000</v>
      </c>
    </row>
    <row r="75" spans="1:13" ht="12.75">
      <c r="A75" s="159"/>
      <c r="B75" s="160"/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</row>
    <row r="76" spans="1:13" ht="12.75">
      <c r="A76" s="91"/>
      <c r="B76" s="16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</row>
    <row r="77" spans="1:13" ht="12.75">
      <c r="A77" s="120" t="s">
        <v>48</v>
      </c>
      <c r="B77" s="108" t="s">
        <v>88</v>
      </c>
      <c r="C77" s="109">
        <f>'PLAN RASHODA I IZDATAKA'!C78</f>
        <v>0</v>
      </c>
      <c r="D77" s="109">
        <f>'PLAN RASHODA I IZDATAKA'!D78</f>
        <v>0</v>
      </c>
      <c r="E77" s="109">
        <f>'PLAN RASHODA I IZDATAKA'!E78</f>
        <v>0</v>
      </c>
      <c r="F77" s="109">
        <f>'PLAN RASHODA I IZDATAKA'!F78</f>
        <v>0</v>
      </c>
      <c r="G77" s="109">
        <f>'PLAN RASHODA I IZDATAKA'!G78</f>
        <v>0</v>
      </c>
      <c r="H77" s="109">
        <f>'PLAN RASHODA I IZDATAKA'!H78</f>
        <v>0</v>
      </c>
      <c r="I77" s="109">
        <f>'PLAN RASHODA I IZDATAKA'!I78</f>
        <v>0</v>
      </c>
      <c r="J77" s="109">
        <f>'PLAN RASHODA I IZDATAKA'!J78</f>
        <v>0</v>
      </c>
      <c r="K77" s="109">
        <f>'PLAN RASHODA I IZDATAKA'!K78</f>
        <v>0</v>
      </c>
      <c r="L77" s="109">
        <v>0</v>
      </c>
      <c r="M77" s="109">
        <v>0</v>
      </c>
    </row>
    <row r="78" spans="1:13" ht="26.25">
      <c r="A78" s="115">
        <v>4</v>
      </c>
      <c r="B78" s="116" t="s">
        <v>41</v>
      </c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</row>
    <row r="79" spans="1:13" ht="26.25">
      <c r="A79" s="102">
        <v>45</v>
      </c>
      <c r="B79" s="103" t="s">
        <v>84</v>
      </c>
      <c r="C79" s="104">
        <v>0</v>
      </c>
      <c r="D79" s="104">
        <v>0</v>
      </c>
      <c r="E79" s="104"/>
      <c r="F79" s="104"/>
      <c r="G79" s="104"/>
      <c r="H79" s="104"/>
      <c r="I79" s="104"/>
      <c r="J79" s="104"/>
      <c r="K79" s="104"/>
      <c r="L79" s="104"/>
      <c r="M79" s="104"/>
    </row>
    <row r="80" spans="1:13" s="13" customFormat="1" ht="26.25">
      <c r="A80" s="105">
        <v>451</v>
      </c>
      <c r="B80" s="106" t="s">
        <v>85</v>
      </c>
      <c r="C80" s="107">
        <v>0</v>
      </c>
      <c r="D80" s="107">
        <v>0</v>
      </c>
      <c r="E80" s="107"/>
      <c r="F80" s="107"/>
      <c r="G80" s="107"/>
      <c r="H80" s="107"/>
      <c r="I80" s="107"/>
      <c r="J80" s="107"/>
      <c r="K80" s="107"/>
      <c r="L80" s="107"/>
      <c r="M80" s="107"/>
    </row>
    <row r="81" spans="1:13" s="13" customFormat="1" ht="26.25">
      <c r="A81" s="90">
        <v>4511</v>
      </c>
      <c r="B81" s="16" t="s">
        <v>97</v>
      </c>
      <c r="C81" s="61">
        <v>0</v>
      </c>
      <c r="D81" s="61">
        <v>0</v>
      </c>
      <c r="E81" s="61"/>
      <c r="F81" s="61"/>
      <c r="G81" s="61"/>
      <c r="H81" s="61"/>
      <c r="I81" s="61"/>
      <c r="J81" s="61"/>
      <c r="K81" s="61"/>
      <c r="L81" s="61">
        <v>0</v>
      </c>
      <c r="M81" s="61">
        <v>0</v>
      </c>
    </row>
    <row r="82" spans="1:13" s="13" customFormat="1" ht="12.75">
      <c r="A82" s="91"/>
      <c r="B82" s="94"/>
      <c r="C82" s="63">
        <v>0</v>
      </c>
      <c r="D82" s="63">
        <v>0</v>
      </c>
      <c r="E82" s="63"/>
      <c r="F82" s="63"/>
      <c r="G82" s="63"/>
      <c r="H82" s="63"/>
      <c r="I82" s="63"/>
      <c r="J82" s="63"/>
      <c r="K82" s="63"/>
      <c r="L82" s="63">
        <v>0</v>
      </c>
      <c r="M82" s="63"/>
    </row>
    <row r="83" spans="1:13" s="13" customFormat="1" ht="12.75">
      <c r="A83" s="128" t="s">
        <v>83</v>
      </c>
      <c r="B83" s="129" t="s">
        <v>96</v>
      </c>
      <c r="C83" s="130">
        <v>7504500</v>
      </c>
      <c r="D83" s="130">
        <v>1020600</v>
      </c>
      <c r="E83" s="130">
        <v>6479500</v>
      </c>
      <c r="F83" s="130">
        <v>1400</v>
      </c>
      <c r="G83" s="130">
        <v>0</v>
      </c>
      <c r="H83" s="130"/>
      <c r="I83" s="130">
        <v>3000</v>
      </c>
      <c r="J83" s="130"/>
      <c r="K83" s="130"/>
      <c r="L83" s="130">
        <v>7328000</v>
      </c>
      <c r="M83" s="130">
        <v>7180000</v>
      </c>
    </row>
    <row r="84" spans="1:13" ht="12.75">
      <c r="A84" s="90"/>
      <c r="B84" s="16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</row>
    <row r="85" spans="1:13" s="13" customFormat="1" ht="12.75">
      <c r="A85" s="91"/>
      <c r="B85" s="16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1:13" ht="12.75">
      <c r="A86" s="91"/>
      <c r="B86" s="16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1:13" ht="12.75">
      <c r="A87" s="91"/>
      <c r="B87" s="16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1:13" ht="12.75">
      <c r="A88" s="91"/>
      <c r="B88" s="16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1:13" ht="12.75">
      <c r="A89" s="91"/>
      <c r="B89" s="16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1:13" ht="12.75">
      <c r="A90" s="91"/>
      <c r="B90" s="16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1:13" ht="12.75">
      <c r="A91" s="91"/>
      <c r="B91" s="16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1:13" ht="12.75">
      <c r="A92" s="91"/>
      <c r="B92" s="16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1:13" ht="12.75">
      <c r="A93" s="91"/>
      <c r="B93" s="16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1:13" ht="12.75">
      <c r="A94" s="91"/>
      <c r="B94" s="16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1:13" ht="12.75">
      <c r="A95" s="91"/>
      <c r="B95" s="16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1:13" ht="12.75">
      <c r="A96" s="91"/>
      <c r="B96" s="16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1:13" ht="12.75">
      <c r="A97" s="91"/>
      <c r="B97" s="16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1:13" ht="12.75">
      <c r="A98" s="91"/>
      <c r="B98" s="16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1:13" ht="12.75">
      <c r="A99" s="91"/>
      <c r="B99" s="16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1:13" ht="12.75">
      <c r="A100" s="91"/>
      <c r="B100" s="16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1:13" ht="12.75">
      <c r="A101" s="91"/>
      <c r="B101" s="16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1:13" ht="12.75">
      <c r="A102" s="91"/>
      <c r="B102" s="16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 ht="12.75">
      <c r="A103" s="91"/>
      <c r="B103" s="16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1:13" ht="12.75">
      <c r="A104" s="91"/>
      <c r="B104" s="16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1:13" ht="12.75">
      <c r="A105" s="91"/>
      <c r="B105" s="16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1:13" ht="12.75">
      <c r="A106" s="91"/>
      <c r="B106" s="16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1:13" ht="12.75">
      <c r="A107" s="91"/>
      <c r="B107" s="16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1:13" ht="12.75">
      <c r="A108" s="91"/>
      <c r="B108" s="16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3" ht="12.75">
      <c r="A109" s="91"/>
      <c r="B109" s="16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1:13" ht="12.75">
      <c r="A110" s="91"/>
      <c r="B110" s="16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1:13" ht="12.75">
      <c r="A111" s="91"/>
      <c r="B111" s="16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1:13" ht="12.75">
      <c r="A112" s="91"/>
      <c r="B112" s="16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1:13" ht="12.75">
      <c r="A113" s="91"/>
      <c r="B113" s="16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1:13" ht="12.75">
      <c r="A114" s="91"/>
      <c r="B114" s="16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1:13" ht="12.75">
      <c r="A115" s="91"/>
      <c r="B115" s="16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1:13" ht="12.75">
      <c r="A116" s="91"/>
      <c r="B116" s="16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1:13" ht="12.75">
      <c r="A117" s="91"/>
      <c r="B117" s="16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1:13" ht="12.75">
      <c r="A118" s="91"/>
      <c r="B118" s="16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1:13" ht="12.75">
      <c r="A119" s="91"/>
      <c r="B119" s="16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1:13" ht="12.75">
      <c r="A120" s="91"/>
      <c r="B120" s="16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1:13" ht="12.75">
      <c r="A121" s="91"/>
      <c r="B121" s="16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1:13" ht="12.75">
      <c r="A122" s="91"/>
      <c r="B122" s="16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1:13" ht="12.75">
      <c r="A123" s="91"/>
      <c r="B123" s="16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1:13" ht="12.75">
      <c r="A124" s="91"/>
      <c r="B124" s="16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1:13" ht="12.75">
      <c r="A125" s="91"/>
      <c r="B125" s="16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1:13" ht="12.75">
      <c r="A126" s="91"/>
      <c r="B126" s="16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1:13" ht="12.75">
      <c r="A127" s="91"/>
      <c r="B127" s="16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1:13" ht="12.75">
      <c r="A128" s="91"/>
      <c r="B128" s="16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1:13" ht="12.75">
      <c r="A129" s="91"/>
      <c r="B129" s="16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1:13" ht="12.75">
      <c r="A130" s="91"/>
      <c r="B130" s="16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1:13" ht="12.75">
      <c r="A131" s="91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1:13" ht="12.75">
      <c r="A132" s="91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1:13" ht="12.75">
      <c r="A133" s="91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1:13" ht="12.75">
      <c r="A134" s="91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1:13" ht="12.75">
      <c r="A135" s="91"/>
      <c r="B135" s="16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1:13" ht="12.75">
      <c r="A136" s="91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1:13" ht="12.75">
      <c r="A137" s="91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1:13" ht="12.75">
      <c r="A138" s="91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1:13" ht="12.75">
      <c r="A139" s="91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1:13" ht="12.75">
      <c r="A140" s="91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1:13" ht="12.75">
      <c r="A141" s="91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1:13" ht="12.75">
      <c r="A142" s="91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1:13" ht="12.75">
      <c r="A143" s="91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1:13" ht="12.75">
      <c r="A144" s="91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1:13" ht="12.75">
      <c r="A145" s="91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1:13" ht="12.75">
      <c r="A146" s="91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1:13" ht="12.75">
      <c r="A147" s="91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1:13" ht="12.75">
      <c r="A148" s="91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1:13" ht="12.75">
      <c r="A149" s="91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1:13" ht="12.75">
      <c r="A150" s="91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1:13" ht="12.75">
      <c r="A151" s="91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1:13" ht="12.75">
      <c r="A152" s="91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1:13" ht="12.75">
      <c r="A153" s="91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1:13" ht="12.75">
      <c r="A154" s="91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1:13" ht="12.75">
      <c r="A155" s="91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1:13" ht="12.75">
      <c r="A156" s="91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1:13" ht="12.75">
      <c r="A157" s="91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1:13" ht="12.75">
      <c r="A158" s="91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1:13" ht="12.75">
      <c r="A159" s="91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1:13" ht="12.75">
      <c r="A160" s="91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1:13" ht="12.75">
      <c r="A161" s="91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1:13" ht="12.75">
      <c r="A162" s="91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1:13" ht="12.75">
      <c r="A163" s="91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1:13" ht="12.75">
      <c r="A164" s="91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1:13" ht="12.75">
      <c r="A165" s="91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1:13" ht="12.75">
      <c r="A166" s="91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1:13" ht="12.75">
      <c r="A167" s="91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1:13" ht="12.75">
      <c r="A168" s="91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1:13" ht="12.75">
      <c r="A169" s="91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1:13" ht="12.75">
      <c r="A170" s="91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1:13" ht="12.75">
      <c r="A171" s="91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1:13" ht="12.75">
      <c r="A172" s="91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1:13" ht="12.75">
      <c r="A173" s="91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1:13" ht="12.75">
      <c r="A174" s="91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1:13" ht="12.75">
      <c r="A175" s="91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1:13" ht="12.75">
      <c r="A176" s="91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1:13" ht="12.75">
      <c r="A177" s="91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1:13" ht="12.75">
      <c r="A178" s="91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1:13" ht="12.75">
      <c r="A179" s="91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1:13" ht="12.75">
      <c r="A180" s="91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1:13" ht="12.75">
      <c r="A181" s="91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1:13" ht="12.75">
      <c r="A182" s="91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1:13" ht="12.75">
      <c r="A183" s="91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1:13" ht="12.75">
      <c r="A184" s="91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1:13" ht="12.75">
      <c r="A185" s="91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1:13" ht="12.75">
      <c r="A186" s="91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1:13" ht="12.75">
      <c r="A187" s="91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1:13" ht="12.75">
      <c r="A188" s="91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1:13" ht="12.75">
      <c r="A189" s="91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1:13" ht="12.75">
      <c r="A190" s="91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1:13" ht="12.75">
      <c r="A191" s="91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1:13" ht="12.75">
      <c r="A192" s="91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1:13" ht="12.75">
      <c r="A193" s="91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1:13" ht="12.75">
      <c r="A194" s="91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1:13" ht="12.75">
      <c r="A195" s="91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1:13" ht="12.75">
      <c r="A196" s="91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1:13" ht="12.75">
      <c r="A197" s="91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1:13" ht="12.75">
      <c r="A198" s="91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1:13" ht="12.75">
      <c r="A199" s="91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1:13" ht="12.75">
      <c r="A200" s="91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1:13" ht="12.75">
      <c r="A201" s="91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1:13" ht="12.75">
      <c r="A202" s="91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1:13" ht="12.75">
      <c r="A203" s="91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1:13" ht="12.75">
      <c r="A204" s="91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1:13" ht="12.75">
      <c r="A205" s="91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1:13" ht="12.75">
      <c r="A206" s="91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1:13" ht="12.75">
      <c r="A207" s="91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1:13" ht="12.75">
      <c r="A208" s="91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1:13" ht="12.75">
      <c r="A209" s="91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1:13" ht="12.75">
      <c r="A210" s="91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</row>
    <row r="211" spans="1:13" ht="12.75">
      <c r="A211" s="91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</row>
    <row r="212" spans="1:13" ht="12.75">
      <c r="A212" s="91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1:13" ht="12.75">
      <c r="A213" s="91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</row>
    <row r="214" spans="1:13" ht="12.75">
      <c r="A214" s="91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</row>
    <row r="215" spans="1:13" ht="12.75">
      <c r="A215" s="91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</row>
    <row r="216" spans="1:13" ht="12.75">
      <c r="A216" s="91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</row>
    <row r="217" spans="1:13" ht="12.75">
      <c r="A217" s="91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</row>
    <row r="218" spans="1:13" ht="12.75">
      <c r="A218" s="91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1:13" ht="12.75">
      <c r="A219" s="91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1:13" ht="12.75">
      <c r="A220" s="91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</row>
    <row r="221" spans="1:13" ht="12.75">
      <c r="A221" s="91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1:13" ht="12.75">
      <c r="A222" s="91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</row>
    <row r="223" spans="1:13" ht="12.75">
      <c r="A223" s="91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</row>
    <row r="224" spans="1:13" ht="12.75">
      <c r="A224" s="91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</row>
    <row r="225" spans="1:13" ht="12.75">
      <c r="A225" s="91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</row>
    <row r="226" spans="1:13" ht="12.75">
      <c r="A226" s="91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</row>
    <row r="227" spans="1:13" ht="12.75">
      <c r="A227" s="91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</row>
    <row r="228" spans="1:13" ht="12.75">
      <c r="A228" s="91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</row>
    <row r="229" spans="1:13" ht="12.75">
      <c r="A229" s="91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1:13" ht="12.75">
      <c r="A230" s="91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1:13" ht="12.75">
      <c r="A231" s="91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</row>
    <row r="232" spans="1:13" ht="12.75">
      <c r="A232" s="91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</row>
    <row r="233" spans="1:13" ht="12.75">
      <c r="A233" s="91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</row>
    <row r="234" spans="1:13" ht="12.75">
      <c r="A234" s="91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</row>
    <row r="235" spans="1:13" ht="12.75">
      <c r="A235" s="91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</row>
    <row r="236" spans="1:13" ht="12.75">
      <c r="A236" s="91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</row>
    <row r="237" spans="1:13" ht="12.75">
      <c r="A237" s="91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</row>
    <row r="238" spans="1:13" ht="12.75">
      <c r="A238" s="91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</row>
    <row r="239" spans="1:13" ht="12.75">
      <c r="A239" s="91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</row>
    <row r="240" spans="1:13" ht="12.75">
      <c r="A240" s="91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</row>
    <row r="241" spans="1:13" ht="12.75">
      <c r="A241" s="91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</row>
    <row r="242" spans="1:13" ht="12.75">
      <c r="A242" s="91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</row>
    <row r="243" spans="1:13" ht="12.75">
      <c r="A243" s="91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</row>
    <row r="244" spans="1:13" ht="12.75">
      <c r="A244" s="91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</row>
    <row r="245" spans="1:13" ht="12.75">
      <c r="A245" s="91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</row>
    <row r="246" spans="1:13" ht="12.75">
      <c r="A246" s="91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</row>
    <row r="247" spans="1:13" ht="12.75">
      <c r="A247" s="91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</row>
    <row r="248" spans="1:13" ht="12.75">
      <c r="A248" s="91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</row>
    <row r="249" spans="1:13" ht="12.75">
      <c r="A249" s="91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</row>
    <row r="250" spans="1:13" ht="12.75">
      <c r="A250" s="91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</row>
    <row r="251" spans="1:13" ht="12.75">
      <c r="A251" s="91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</row>
    <row r="252" spans="1:13" ht="12.75">
      <c r="A252" s="91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</row>
    <row r="253" spans="1:13" ht="12.75">
      <c r="A253" s="91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</row>
    <row r="254" spans="1:13" ht="12.75">
      <c r="A254" s="91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</row>
    <row r="255" spans="1:13" ht="12.75">
      <c r="A255" s="91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</row>
    <row r="256" spans="1:13" ht="12.75">
      <c r="A256" s="91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</row>
    <row r="257" spans="1:13" ht="12.75">
      <c r="A257" s="91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</row>
    <row r="258" spans="1:13" ht="12.75">
      <c r="A258" s="91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</row>
    <row r="259" spans="1:13" ht="12.75">
      <c r="A259" s="91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</row>
    <row r="260" spans="1:13" ht="12.75">
      <c r="A260" s="91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</row>
    <row r="261" spans="1:13" ht="12.75">
      <c r="A261" s="91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</row>
    <row r="262" spans="1:13" ht="12.75">
      <c r="A262" s="91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</row>
    <row r="263" spans="1:13" ht="12.75">
      <c r="A263" s="91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</row>
    <row r="264" spans="1:13" ht="12.75">
      <c r="A264" s="91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</row>
    <row r="265" spans="1:13" ht="12.75">
      <c r="A265" s="91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</row>
    <row r="266" spans="1:13" ht="12.75">
      <c r="A266" s="91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</row>
    <row r="267" spans="1:13" ht="12.75">
      <c r="A267" s="91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</row>
    <row r="268" spans="1:13" ht="12.75">
      <c r="A268" s="91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</row>
    <row r="269" spans="1:13" ht="12.75">
      <c r="A269" s="91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</row>
    <row r="270" spans="1:13" ht="12.75">
      <c r="A270" s="91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</row>
    <row r="271" spans="1:13" ht="12.75">
      <c r="A271" s="91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</row>
    <row r="272" spans="1:13" ht="12.75">
      <c r="A272" s="91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</row>
    <row r="273" spans="1:13" ht="12.75">
      <c r="A273" s="91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</row>
    <row r="274" spans="1:13" ht="12.75">
      <c r="A274" s="91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</row>
    <row r="275" spans="1:13" ht="12.75">
      <c r="A275" s="91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</row>
    <row r="276" spans="1:13" ht="12.75">
      <c r="A276" s="91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</row>
    <row r="277" spans="1:13" ht="12.75">
      <c r="A277" s="91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</row>
    <row r="278" spans="1:13" ht="12.75">
      <c r="A278" s="91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</row>
    <row r="279" spans="1:13" ht="12.75">
      <c r="A279" s="91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</row>
    <row r="280" spans="1:13" ht="12.75">
      <c r="A280" s="91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</row>
    <row r="281" spans="1:13" ht="12.75">
      <c r="A281" s="91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</row>
    <row r="282" spans="1:13" ht="12.75">
      <c r="A282" s="91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</row>
    <row r="283" spans="1:13" ht="12.75">
      <c r="A283" s="91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</row>
    <row r="284" spans="1:13" ht="12.75">
      <c r="A284" s="91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</row>
    <row r="285" spans="1:13" ht="12.75">
      <c r="A285" s="91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</row>
    <row r="286" spans="1:13" ht="12.75">
      <c r="A286" s="91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</row>
    <row r="287" spans="1:13" ht="12.75">
      <c r="A287" s="91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</row>
    <row r="288" spans="1:13" ht="12.75">
      <c r="A288" s="91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</row>
    <row r="289" spans="1:13" ht="12.75">
      <c r="A289" s="91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</row>
    <row r="290" spans="1:13" ht="12.75">
      <c r="A290" s="91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</row>
    <row r="291" spans="1:13" ht="12.75">
      <c r="A291" s="91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</row>
    <row r="292" spans="1:13" ht="12.75">
      <c r="A292" s="91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</row>
    <row r="293" spans="1:13" ht="12.75">
      <c r="A293" s="91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</row>
    <row r="294" spans="1:13" ht="12.75">
      <c r="A294" s="91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</row>
    <row r="295" spans="1:13" ht="12.75">
      <c r="A295" s="91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</row>
    <row r="296" spans="1:13" ht="12.75">
      <c r="A296" s="91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</row>
    <row r="297" spans="1:13" ht="12.75">
      <c r="A297" s="91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</row>
    <row r="298" spans="1:13" ht="12.75">
      <c r="A298" s="91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</row>
    <row r="299" spans="1:13" ht="12.75">
      <c r="A299" s="91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</row>
    <row r="300" spans="1:13" ht="12.75">
      <c r="A300" s="91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</row>
    <row r="301" spans="1:13" ht="12.75">
      <c r="A301" s="91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</row>
    <row r="302" spans="1:13" ht="12.75">
      <c r="A302" s="91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</row>
    <row r="303" spans="1:13" ht="12.75">
      <c r="A303" s="91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</row>
    <row r="304" spans="1:13" ht="12.75">
      <c r="A304" s="91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</row>
    <row r="305" spans="1:13" ht="12.75">
      <c r="A305" s="91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</row>
    <row r="306" spans="1:13" ht="12.75">
      <c r="A306" s="91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</row>
    <row r="307" spans="1:13" ht="12.75">
      <c r="A307" s="91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</row>
    <row r="308" spans="1:13" ht="12.75">
      <c r="A308" s="91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</row>
    <row r="309" spans="1:13" ht="12.75">
      <c r="A309" s="91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</row>
    <row r="310" spans="1:13" ht="12.75">
      <c r="A310" s="91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</row>
    <row r="311" spans="1:13" ht="12.75">
      <c r="A311" s="91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</row>
    <row r="312" spans="1:13" ht="12.75">
      <c r="A312" s="91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</row>
    <row r="313" spans="1:13" ht="12.75">
      <c r="A313" s="91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</row>
    <row r="314" spans="1:13" ht="12.75">
      <c r="A314" s="91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</row>
    <row r="315" spans="1:13" ht="12.75">
      <c r="A315" s="91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</row>
    <row r="316" spans="1:13" ht="12.75">
      <c r="A316" s="91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</row>
    <row r="317" spans="1:13" ht="12.75">
      <c r="A317" s="91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</row>
    <row r="318" spans="1:13" ht="12.75">
      <c r="A318" s="91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</row>
    <row r="319" spans="1:13" ht="12.75">
      <c r="A319" s="91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</row>
    <row r="320" spans="1:13" ht="12.75">
      <c r="A320" s="91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</row>
    <row r="321" spans="1:13" ht="12.75">
      <c r="A321" s="91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</row>
    <row r="322" spans="1:13" ht="12.75">
      <c r="A322" s="91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</row>
    <row r="323" spans="1:13" ht="12.75">
      <c r="A323" s="91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</row>
    <row r="324" spans="1:13" ht="12.75">
      <c r="A324" s="91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</row>
    <row r="325" spans="1:13" ht="12.75">
      <c r="A325" s="91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</row>
    <row r="326" spans="1:13" ht="12.75">
      <c r="A326" s="91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</row>
    <row r="327" spans="1:13" ht="12.75">
      <c r="A327" s="91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</row>
    <row r="328" spans="1:13" ht="12.75">
      <c r="A328" s="91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</row>
    <row r="329" spans="1:13" ht="12.75">
      <c r="A329" s="91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</row>
    <row r="330" spans="1:13" ht="12.75">
      <c r="A330" s="91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</row>
    <row r="331" spans="1:13" ht="12.75">
      <c r="A331" s="91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</row>
    <row r="332" spans="1:13" ht="12.75">
      <c r="A332" s="91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</row>
    <row r="333" spans="1:13" ht="12.75">
      <c r="A333" s="91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</row>
    <row r="334" spans="1:13" ht="12.75">
      <c r="A334" s="91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</row>
    <row r="335" spans="1:13" ht="12.75">
      <c r="A335" s="91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</row>
    <row r="336" spans="1:13" ht="12.75">
      <c r="A336" s="91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</row>
    <row r="337" spans="1:13" ht="12.75">
      <c r="A337" s="91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</row>
    <row r="338" spans="1:13" ht="12.75">
      <c r="A338" s="91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</row>
    <row r="339" spans="1:13" ht="12.75">
      <c r="A339" s="91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</row>
    <row r="340" spans="1:13" ht="12.75">
      <c r="A340" s="91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</row>
    <row r="341" spans="1:13" ht="12.75">
      <c r="A341" s="91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</row>
    <row r="342" spans="1:13" ht="12.75">
      <c r="A342" s="91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</row>
    <row r="343" spans="1:13" ht="12.75">
      <c r="A343" s="91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</row>
    <row r="344" spans="1:13" ht="12.75">
      <c r="A344" s="91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</row>
    <row r="345" spans="1:13" ht="12.75">
      <c r="A345" s="91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</row>
    <row r="346" spans="1:13" ht="12.75">
      <c r="A346" s="91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</row>
    <row r="347" spans="1:13" ht="12.75">
      <c r="A347" s="91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</row>
    <row r="348" spans="1:13" ht="12.75">
      <c r="A348" s="91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</row>
    <row r="349" spans="1:13" ht="12.75">
      <c r="A349" s="91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</row>
    <row r="350" spans="1:13" ht="12.75">
      <c r="A350" s="91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</row>
    <row r="351" spans="1:13" ht="12.75">
      <c r="A351" s="91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</row>
    <row r="352" spans="1:13" ht="12.75">
      <c r="A352" s="91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</row>
    <row r="353" spans="1:13" ht="12.75">
      <c r="A353" s="91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</row>
    <row r="354" spans="1:13" ht="12.75">
      <c r="A354" s="91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</row>
    <row r="355" spans="1:13" ht="12.75">
      <c r="A355" s="91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</row>
    <row r="356" spans="1:13" ht="12.75">
      <c r="A356" s="91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</row>
    <row r="357" spans="1:13" ht="12.75">
      <c r="A357" s="91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</row>
    <row r="358" spans="1:13" ht="12.75">
      <c r="A358" s="91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</row>
    <row r="359" spans="1:13" ht="12.75">
      <c r="A359" s="91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</row>
    <row r="360" spans="1:13" ht="12.75">
      <c r="A360" s="91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</row>
    <row r="361" spans="1:13" ht="12.75">
      <c r="A361" s="91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</row>
    <row r="362" spans="1:13" ht="12.75">
      <c r="A362" s="91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</row>
    <row r="363" spans="1:13" ht="12.75">
      <c r="A363" s="91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</row>
    <row r="364" spans="1:13" ht="12.75">
      <c r="A364" s="91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</row>
    <row r="365" spans="1:13" ht="12.75">
      <c r="A365" s="91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</row>
    <row r="366" spans="1:13" ht="12.75">
      <c r="A366" s="91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</row>
    <row r="367" spans="1:13" ht="12.75">
      <c r="A367" s="91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</row>
    <row r="368" spans="1:13" ht="12.75">
      <c r="A368" s="91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</row>
    <row r="369" spans="1:13" ht="12.75">
      <c r="A369" s="91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</row>
    <row r="370" spans="1:13" ht="12.75">
      <c r="A370" s="91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</row>
    <row r="371" spans="1:13" ht="12.75">
      <c r="A371" s="91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</row>
  </sheetData>
  <sheetProtection/>
  <mergeCells count="1">
    <mergeCell ref="A1:M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P14-MERI</cp:lastModifiedBy>
  <cp:lastPrinted>2014-12-19T08:46:47Z</cp:lastPrinted>
  <dcterms:created xsi:type="dcterms:W3CDTF">2013-09-11T11:00:21Z</dcterms:created>
  <dcterms:modified xsi:type="dcterms:W3CDTF">2014-12-19T08:48:47Z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